
<file path=[Content_Types].xml><?xml version="1.0" encoding="utf-8"?>
<Types xmlns="http://schemas.openxmlformats.org/package/2006/content-types">
  <Override PartName="/xl/charts/chart2.xml" ContentType="application/vnd.openxmlformats-officedocument.drawingml.chart+xml"/>
  <Override PartName="/xl/worksheets/sheet3.xml" ContentType="application/vnd.openxmlformats-officedocument.spreadsheetml.worksheet+xml"/>
  <Override PartName="/xl/charts/chart9.xml" ContentType="application/vnd.openxmlformats-officedocument.drawingml.chart+xml"/>
  <Default Extension="png" ContentType="image/png"/>
  <Default Extension="rels" ContentType="application/vnd.openxmlformats-package.relationships+xml"/>
  <Default Extension="xml" ContentType="application/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charts/chart1.xml" ContentType="application/vnd.openxmlformats-officedocument.drawingml.chart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0.xml" ContentType="application/vnd.openxmlformats-officedocument.drawingml.chartshape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autoCompressPictures="0"/>
  <bookViews>
    <workbookView xWindow="13480" yWindow="-80" windowWidth="19500" windowHeight="15320" tabRatio="601" firstSheet="1" activeTab="3"/>
  </bookViews>
  <sheets>
    <sheet name="Crime Strategy" sheetId="1" r:id="rId1"/>
    <sheet name="Sheet2" sheetId="2" r:id="rId2"/>
    <sheet name="Sheet3" sheetId="3" r:id="rId3"/>
    <sheet name="5 YR Sheet" sheetId="4" r:id="rId4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0" i="4"/>
  <c r="I32"/>
  <c r="H30"/>
  <c r="H32"/>
  <c r="G30"/>
  <c r="G32"/>
  <c r="F30"/>
  <c r="F32"/>
  <c r="E30"/>
  <c r="E32"/>
  <c r="D30"/>
  <c r="D32"/>
  <c r="C30"/>
  <c r="C32"/>
  <c r="B30"/>
  <c r="B32"/>
  <c r="I17"/>
  <c r="J30"/>
  <c r="J32"/>
  <c r="D17"/>
  <c r="C17"/>
  <c r="B17"/>
  <c r="G17"/>
  <c r="F17"/>
  <c r="E17"/>
  <c r="H17"/>
  <c r="E19" i="1"/>
  <c r="J19"/>
  <c r="O19"/>
  <c r="E7"/>
  <c r="N19"/>
  <c r="I19"/>
  <c r="D19"/>
  <c r="D7"/>
  <c r="C9"/>
  <c r="E9"/>
  <c r="C11"/>
  <c r="E11"/>
  <c r="H10"/>
  <c r="J10"/>
  <c r="H12"/>
  <c r="J12"/>
  <c r="C14"/>
  <c r="E14"/>
  <c r="B9"/>
  <c r="D9"/>
  <c r="H13"/>
  <c r="J13"/>
  <c r="C12"/>
  <c r="E12"/>
  <c r="G12"/>
  <c r="I12"/>
  <c r="G10"/>
  <c r="I10"/>
  <c r="M13"/>
  <c r="O13"/>
  <c r="M12"/>
  <c r="O12"/>
  <c r="M11"/>
  <c r="O11"/>
  <c r="M9"/>
  <c r="O9"/>
  <c r="H11"/>
  <c r="J11"/>
  <c r="H9"/>
  <c r="J9"/>
  <c r="H8"/>
  <c r="J8"/>
  <c r="H14"/>
  <c r="J14"/>
  <c r="C10"/>
  <c r="E10"/>
  <c r="B11"/>
  <c r="D11"/>
  <c r="G11"/>
  <c r="I11"/>
  <c r="B10"/>
  <c r="D10"/>
  <c r="L13"/>
  <c r="N13"/>
  <c r="L9"/>
  <c r="N9"/>
  <c r="B14"/>
  <c r="D14"/>
  <c r="M7"/>
  <c r="O7"/>
  <c r="M14"/>
  <c r="O14"/>
  <c r="L14"/>
  <c r="N14"/>
  <c r="M8"/>
  <c r="O8"/>
  <c r="L8"/>
  <c r="N8"/>
  <c r="M10"/>
  <c r="O10"/>
  <c r="L10"/>
  <c r="N10"/>
  <c r="H7"/>
  <c r="J7"/>
  <c r="C8"/>
  <c r="E8"/>
  <c r="L7"/>
  <c r="N7"/>
  <c r="B8"/>
  <c r="D8"/>
  <c r="G8"/>
  <c r="I8"/>
  <c r="C13"/>
  <c r="E13"/>
  <c r="B13"/>
  <c r="D13"/>
  <c r="G14"/>
  <c r="I14"/>
  <c r="B12"/>
  <c r="D12"/>
  <c r="L11"/>
  <c r="N11"/>
  <c r="L12"/>
  <c r="N12"/>
  <c r="G9"/>
  <c r="I9"/>
  <c r="G13"/>
  <c r="I13"/>
  <c r="G7"/>
  <c r="I7"/>
  <c r="G17"/>
  <c r="H17"/>
  <c r="I17"/>
  <c r="L17"/>
  <c r="M17"/>
  <c r="N17"/>
  <c r="J17"/>
  <c r="O17"/>
  <c r="B17"/>
  <c r="C17"/>
  <c r="D17"/>
  <c r="E17"/>
  <c r="B21"/>
  <c r="C21"/>
  <c r="D21"/>
  <c r="M21"/>
  <c r="L21"/>
  <c r="O21"/>
  <c r="E21"/>
  <c r="N21"/>
  <c r="M18"/>
  <c r="O18"/>
  <c r="C18"/>
  <c r="E18"/>
  <c r="H18"/>
  <c r="J18"/>
  <c r="L18"/>
  <c r="N18"/>
  <c r="G18"/>
  <c r="I18"/>
  <c r="B18"/>
  <c r="D18"/>
  <c r="H21"/>
  <c r="G21"/>
  <c r="J21"/>
  <c r="H22"/>
  <c r="J22"/>
  <c r="M22"/>
  <c r="O22"/>
  <c r="C22"/>
  <c r="E22"/>
  <c r="G22"/>
  <c r="I22"/>
  <c r="B22"/>
  <c r="D22"/>
  <c r="I21"/>
  <c r="L22"/>
  <c r="N22"/>
  <c r="C47" i="2"/>
  <c r="D47"/>
  <c r="D42"/>
  <c r="C42"/>
  <c r="E46"/>
  <c r="F46"/>
  <c r="D45"/>
  <c r="E42"/>
  <c r="G42"/>
  <c r="G45"/>
  <c r="G46"/>
  <c r="G44"/>
  <c r="G43"/>
  <c r="E45"/>
  <c r="E44"/>
  <c r="E43"/>
  <c r="C46"/>
  <c r="C45"/>
  <c r="C44"/>
  <c r="H46"/>
  <c r="H45"/>
  <c r="H44"/>
  <c r="H43"/>
  <c r="H42"/>
  <c r="F45"/>
  <c r="F44"/>
  <c r="F43"/>
  <c r="F42"/>
  <c r="D41"/>
  <c r="D46"/>
  <c r="D44"/>
  <c r="D33"/>
  <c r="F33"/>
  <c r="F31"/>
  <c r="H33"/>
  <c r="H31"/>
  <c r="C40"/>
  <c r="D40"/>
  <c r="G41"/>
  <c r="H41"/>
  <c r="G47"/>
  <c r="H47"/>
  <c r="E41"/>
  <c r="F41"/>
  <c r="E47"/>
  <c r="F47"/>
  <c r="E40"/>
  <c r="F40"/>
  <c r="C41"/>
  <c r="C43"/>
  <c r="D43"/>
  <c r="H40"/>
  <c r="G40"/>
  <c r="D37"/>
  <c r="H37"/>
  <c r="G37"/>
  <c r="F37"/>
  <c r="E37"/>
  <c r="C37"/>
  <c r="H35"/>
  <c r="G35"/>
  <c r="F35"/>
  <c r="E35"/>
  <c r="D35"/>
  <c r="C35"/>
  <c r="C33"/>
  <c r="G31"/>
  <c r="E31"/>
  <c r="D31"/>
  <c r="C31"/>
  <c r="H48"/>
  <c r="C48"/>
  <c r="D48"/>
  <c r="E48"/>
  <c r="F48"/>
  <c r="G48"/>
  <c r="B53" i="3"/>
  <c r="C53"/>
  <c r="D53"/>
  <c r="E53"/>
  <c r="G53"/>
  <c r="F53"/>
</calcChain>
</file>

<file path=xl/sharedStrings.xml><?xml version="1.0" encoding="utf-8"?>
<sst xmlns="http://schemas.openxmlformats.org/spreadsheetml/2006/main" count="117" uniqueCount="75">
  <si>
    <t>Murder</t>
  </si>
  <si>
    <t>CSC</t>
  </si>
  <si>
    <t>Robbery</t>
  </si>
  <si>
    <t>Larceny</t>
  </si>
  <si>
    <t>B&amp;E</t>
  </si>
  <si>
    <t xml:space="preserve"> </t>
  </si>
  <si>
    <t>Arson</t>
  </si>
  <si>
    <t>Part I Crime Totals</t>
  </si>
  <si>
    <t>Part II Crime Totals</t>
  </si>
  <si>
    <t xml:space="preserve">UDAA </t>
  </si>
  <si>
    <t>Part I &amp; II Crime Totals</t>
  </si>
  <si>
    <t>Year To Date</t>
  </si>
  <si>
    <t xml:space="preserve">Week </t>
  </si>
  <si>
    <t>Crime Strategy Report for week of</t>
  </si>
  <si>
    <t>4 Week</t>
  </si>
  <si>
    <t>Change</t>
  </si>
  <si>
    <t>% Diff</t>
  </si>
  <si>
    <t>Part 2 Crime Totals</t>
  </si>
  <si>
    <t>Total Crime</t>
  </si>
  <si>
    <t>Agg Assault</t>
  </si>
  <si>
    <t>Part 1 Crimes</t>
  </si>
  <si>
    <t>CRIMES</t>
  </si>
  <si>
    <t>4 wk 2008</t>
  </si>
  <si>
    <t>YTD 2008</t>
  </si>
  <si>
    <t>AA/ FA</t>
  </si>
  <si>
    <t>B&amp;E w/out Force</t>
  </si>
  <si>
    <t>B&amp;E Force</t>
  </si>
  <si>
    <t>B&amp;E Unlawful Entry</t>
  </si>
  <si>
    <t>Larc - Other</t>
  </si>
  <si>
    <t>Larc - Pickpocket</t>
  </si>
  <si>
    <t>Larc -Purse Snatching</t>
  </si>
  <si>
    <t>Larc - f/vehicle</t>
  </si>
  <si>
    <t>Retail Fraud</t>
  </si>
  <si>
    <t>Larc - vehicle parts</t>
  </si>
  <si>
    <t>UDAA</t>
  </si>
  <si>
    <t>CSC 1</t>
  </si>
  <si>
    <t>CSC 2</t>
  </si>
  <si>
    <t>CSC 3</t>
  </si>
  <si>
    <t>CSC 4</t>
  </si>
  <si>
    <t>Larc</t>
  </si>
  <si>
    <t>TOTALS</t>
  </si>
  <si>
    <t>yr 08</t>
  </si>
  <si>
    <t>Totals</t>
  </si>
  <si>
    <t>Part 2 Totals</t>
  </si>
  <si>
    <t>Part 2</t>
  </si>
  <si>
    <t>4 wk 08</t>
  </si>
  <si>
    <t>YTD 08</t>
  </si>
  <si>
    <r>
      <t>**</t>
    </r>
    <r>
      <rPr>
        <b/>
        <sz val="10"/>
        <color indexed="10"/>
        <rFont val="Arial"/>
        <family val="2"/>
      </rPr>
      <t>RED</t>
    </r>
    <r>
      <rPr>
        <sz val="10"/>
        <rFont val="Arial"/>
      </rPr>
      <t xml:space="preserve"> denotes increase</t>
    </r>
  </si>
  <si>
    <r>
      <t>**</t>
    </r>
    <r>
      <rPr>
        <b/>
        <sz val="10"/>
        <color indexed="11"/>
        <rFont val="Arial"/>
        <family val="2"/>
      </rPr>
      <t>GREEN</t>
    </r>
    <r>
      <rPr>
        <sz val="10"/>
        <rFont val="Arial"/>
      </rPr>
      <t xml:space="preserve"> denotes decrease</t>
    </r>
  </si>
  <si>
    <t>Larc - f/coin</t>
  </si>
  <si>
    <t>Larc - f/Building</t>
  </si>
  <si>
    <t>WK 2009</t>
  </si>
  <si>
    <t>Wk 2008</t>
  </si>
  <si>
    <t>4 wk 2009</t>
  </si>
  <si>
    <t>YTD 2009</t>
  </si>
  <si>
    <t>Wk 09</t>
  </si>
  <si>
    <t>wk 08</t>
  </si>
  <si>
    <t>4wk 09</t>
  </si>
  <si>
    <t>yr 09</t>
  </si>
  <si>
    <t>wk  09</t>
  </si>
  <si>
    <t>4 wk 09</t>
  </si>
  <si>
    <t>YTD 09</t>
  </si>
  <si>
    <t>09/15/09 aea</t>
  </si>
  <si>
    <t>Sept 13 - 19, 2009</t>
  </si>
  <si>
    <t>08/23/09-09/19/09 vs 08/24/08-09/20/08</t>
  </si>
  <si>
    <t>09/13/09-09/19/09 vs 09/14/08-09/20/08</t>
  </si>
  <si>
    <t>01/01/09-09/19/09 vs 01/01/08-09/19/08</t>
  </si>
  <si>
    <t>***These stas are based on the UCR Reports</t>
  </si>
  <si>
    <t>not avail</t>
  </si>
  <si>
    <t>Compiled by: Adele El-Ayoubi, ICPS</t>
  </si>
  <si>
    <t>UCR STATS</t>
  </si>
  <si>
    <t>AAPD STATS</t>
  </si>
  <si>
    <t>Part One Crime Stats 2002 - 2010</t>
  </si>
  <si>
    <t>Total Crime Reports</t>
  </si>
  <si>
    <t>Date: March 31, 2011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</si>
</sst>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NumberFormat="1" applyFont="1" applyAlignment="1">
      <alignment horizontal="center"/>
    </xf>
    <xf numFmtId="0" fontId="9" fillId="2" borderId="0" xfId="0" applyFont="1" applyFill="1" applyBorder="1"/>
    <xf numFmtId="0" fontId="9" fillId="2" borderId="0" xfId="0" applyFont="1" applyFill="1"/>
    <xf numFmtId="2" fontId="2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0" fontId="10" fillId="0" borderId="0" xfId="0" applyFont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2" fillId="0" borderId="2" xfId="0" applyFont="1" applyFill="1" applyBorder="1"/>
    <xf numFmtId="0" fontId="2" fillId="3" borderId="0" xfId="0" applyFont="1" applyFill="1"/>
    <xf numFmtId="0" fontId="2" fillId="3" borderId="0" xfId="0" applyFont="1" applyFill="1" applyBorder="1"/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11" fontId="2" fillId="4" borderId="0" xfId="0" applyNumberFormat="1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9" fillId="4" borderId="0" xfId="0" applyFont="1" applyFill="1"/>
    <xf numFmtId="0" fontId="8" fillId="4" borderId="0" xfId="0" applyFont="1" applyFill="1"/>
    <xf numFmtId="0" fontId="9" fillId="0" borderId="0" xfId="0" applyFont="1" applyFill="1" applyAlignment="1">
      <alignment horizontal="center"/>
    </xf>
    <xf numFmtId="0" fontId="2" fillId="0" borderId="3" xfId="0" applyFont="1" applyFill="1" applyBorder="1"/>
    <xf numFmtId="0" fontId="0" fillId="0" borderId="1" xfId="0" applyBorder="1"/>
    <xf numFmtId="0" fontId="10" fillId="0" borderId="1" xfId="0" applyFont="1" applyFill="1" applyBorder="1"/>
    <xf numFmtId="0" fontId="0" fillId="0" borderId="0" xfId="0" applyBorder="1"/>
    <xf numFmtId="0" fontId="10" fillId="0" borderId="0" xfId="0" applyFont="1" applyFill="1" applyBorder="1"/>
    <xf numFmtId="0" fontId="14" fillId="0" borderId="0" xfId="0" applyFont="1"/>
    <xf numFmtId="0" fontId="0" fillId="6" borderId="1" xfId="0" applyFill="1" applyBorder="1"/>
    <xf numFmtId="0" fontId="0" fillId="0" borderId="2" xfId="0" applyBorder="1"/>
    <xf numFmtId="0" fontId="16" fillId="5" borderId="1" xfId="0" applyFont="1" applyFill="1" applyBorder="1"/>
    <xf numFmtId="0" fontId="16" fillId="5" borderId="4" xfId="0" applyFont="1" applyFill="1" applyBorder="1"/>
    <xf numFmtId="0" fontId="16" fillId="5" borderId="0" xfId="0" applyFont="1" applyFill="1"/>
    <xf numFmtId="0" fontId="15" fillId="5" borderId="0" xfId="0" applyFont="1" applyFill="1"/>
    <xf numFmtId="0" fontId="16" fillId="5" borderId="5" xfId="0" applyFont="1" applyFill="1" applyBorder="1"/>
    <xf numFmtId="0" fontId="1" fillId="0" borderId="0" xfId="0" applyFont="1"/>
    <xf numFmtId="0" fontId="3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mruColors>
      <color rgb="FFCC6600"/>
      <color rgb="FF33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YTD Crime Comparison 09 vs 08</a:t>
            </a:r>
          </a:p>
        </c:rich>
      </c:tx>
      <c:layout>
        <c:manualLayout>
          <c:xMode val="edge"/>
          <c:yMode val="edge"/>
          <c:x val="0.318444028083931"/>
          <c:y val="0.0373135008189658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09221908505598"/>
          <c:y val="0.242537755323277"/>
          <c:w val="0.811239763851824"/>
          <c:h val="0.451493359909486"/>
        </c:manualLayout>
      </c:layout>
      <c:barChart>
        <c:barDir val="col"/>
        <c:grouping val="clustered"/>
        <c:ser>
          <c:idx val="0"/>
          <c:order val="0"/>
          <c:tx>
            <c:strRef>
              <c:f>'Crime Strategy'!$L$6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'Crime Strategy'!$A$7:$A$14</c:f>
              <c:strCache>
                <c:ptCount val="8"/>
                <c:pt idx="0">
                  <c:v>Murder</c:v>
                </c:pt>
                <c:pt idx="1">
                  <c:v>Agg Assault</c:v>
                </c:pt>
                <c:pt idx="2">
                  <c:v>Arson</c:v>
                </c:pt>
                <c:pt idx="3">
                  <c:v>B&amp;E</c:v>
                </c:pt>
                <c:pt idx="4">
                  <c:v>Larceny</c:v>
                </c:pt>
                <c:pt idx="5">
                  <c:v>UDAA </c:v>
                </c:pt>
                <c:pt idx="6">
                  <c:v>Robbery</c:v>
                </c:pt>
                <c:pt idx="7">
                  <c:v>CSC</c:v>
                </c:pt>
              </c:strCache>
            </c:strRef>
          </c:cat>
          <c:val>
            <c:numRef>
              <c:f>'Crime Strategy'!$L$7:$L$14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'Crime Strategy'!$M$6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'Crime Strategy'!$A$7:$A$14</c:f>
              <c:strCache>
                <c:ptCount val="8"/>
                <c:pt idx="0">
                  <c:v>Murder</c:v>
                </c:pt>
                <c:pt idx="1">
                  <c:v>Agg Assault</c:v>
                </c:pt>
                <c:pt idx="2">
                  <c:v>Arson</c:v>
                </c:pt>
                <c:pt idx="3">
                  <c:v>B&amp;E</c:v>
                </c:pt>
                <c:pt idx="4">
                  <c:v>Larceny</c:v>
                </c:pt>
                <c:pt idx="5">
                  <c:v>UDAA </c:v>
                </c:pt>
                <c:pt idx="6">
                  <c:v>Robbery</c:v>
                </c:pt>
                <c:pt idx="7">
                  <c:v>CSC</c:v>
                </c:pt>
              </c:strCache>
            </c:strRef>
          </c:cat>
          <c:val>
            <c:numRef>
              <c:f>'Crime Strategy'!$M$7:$M$14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</c:ser>
        <c:axId val="102211304"/>
        <c:axId val="102215080"/>
      </c:barChart>
      <c:catAx>
        <c:axId val="102211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15080"/>
        <c:crosses val="autoZero"/>
        <c:auto val="1"/>
        <c:lblAlgn val="ctr"/>
        <c:lblOffset val="100"/>
        <c:tickMarkSkip val="1"/>
      </c:catAx>
      <c:valAx>
        <c:axId val="102215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211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9309004151801"/>
          <c:y val="0.421642559254313"/>
          <c:w val="0.069164313791985"/>
          <c:h val="0.16044805352155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.0" l="0.75" r="0.75" t="1.0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Part 1 Crimes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3898873926317"/>
          <c:y val="0.211069217684092"/>
          <c:w val="0.842252891662439"/>
          <c:h val="0.620504708626344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Sheet'!$B$30:$J$30</c:f>
              <c:numCache>
                <c:formatCode>General</c:formatCode>
                <c:ptCount val="9"/>
                <c:pt idx="0">
                  <c:v>3770.0</c:v>
                </c:pt>
                <c:pt idx="1">
                  <c:v>3778.0</c:v>
                </c:pt>
                <c:pt idx="2">
                  <c:v>3428.0</c:v>
                </c:pt>
                <c:pt idx="3">
                  <c:v>3758.0</c:v>
                </c:pt>
                <c:pt idx="4">
                  <c:v>3314.0</c:v>
                </c:pt>
                <c:pt idx="5">
                  <c:v>3172.0</c:v>
                </c:pt>
                <c:pt idx="6">
                  <c:v>3474.0</c:v>
                </c:pt>
                <c:pt idx="7">
                  <c:v>3255.0</c:v>
                </c:pt>
                <c:pt idx="8">
                  <c:v>3223.0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Sheet'!$B$17:$I$17</c:f>
              <c:numCache>
                <c:formatCode>General</c:formatCode>
                <c:ptCount val="8"/>
                <c:pt idx="0">
                  <c:v>3727.0</c:v>
                </c:pt>
                <c:pt idx="1">
                  <c:v>3767.0</c:v>
                </c:pt>
                <c:pt idx="2">
                  <c:v>3391.0</c:v>
                </c:pt>
                <c:pt idx="3">
                  <c:v>3758.0</c:v>
                </c:pt>
                <c:pt idx="4">
                  <c:v>3289.0</c:v>
                </c:pt>
                <c:pt idx="5">
                  <c:v>3090.0</c:v>
                </c:pt>
                <c:pt idx="6">
                  <c:v>3429.0</c:v>
                </c:pt>
                <c:pt idx="7">
                  <c:v>3182.0</c:v>
                </c:pt>
              </c:numCache>
            </c:numRef>
          </c:val>
        </c:ser>
        <c:axId val="534216200"/>
        <c:axId val="534288440"/>
      </c:barChart>
      <c:catAx>
        <c:axId val="534216200"/>
        <c:scaling>
          <c:orientation val="minMax"/>
        </c:scaling>
        <c:axPos val="b"/>
        <c:numFmt formatCode="General" sourceLinked="1"/>
        <c:majorTickMark val="none"/>
        <c:tickLblPos val="nextTo"/>
        <c:crossAx val="534288440"/>
        <c:crosses val="autoZero"/>
        <c:auto val="1"/>
        <c:lblAlgn val="ctr"/>
        <c:lblOffset val="100"/>
      </c:catAx>
      <c:valAx>
        <c:axId val="534288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34216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Murder</a:t>
            </a:r>
          </a:p>
        </c:rich>
      </c:tx>
      <c:layout/>
      <c:spPr>
        <a:noFill/>
      </c:spPr>
    </c:title>
    <c:plotArea>
      <c:layout/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Sheet'!$B$21:$J$21</c:f>
              <c:numCache>
                <c:formatCode>General</c:formatCode>
                <c:ptCount val="9"/>
                <c:pt idx="0">
                  <c:v>4.0</c:v>
                </c:pt>
                <c:pt idx="1">
                  <c:v>1.0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1.0</c:v>
                </c:pt>
                <c:pt idx="8">
                  <c:v>0.0</c:v>
                </c:pt>
              </c:numCache>
            </c:numRef>
          </c:val>
        </c:ser>
        <c:ser>
          <c:idx val="1"/>
          <c:order val="1"/>
          <c:tx>
            <c:v>UCR</c:v>
          </c:tx>
          <c:val>
            <c:numRef>
              <c:f>'5 YR Sheet'!$B$8:$J$8</c:f>
              <c:numCache>
                <c:formatCode>General</c:formatCode>
                <c:ptCount val="9"/>
                <c:pt idx="0">
                  <c:v>5.0</c:v>
                </c:pt>
                <c:pt idx="1">
                  <c:v>1.0</c:v>
                </c:pt>
                <c:pt idx="2">
                  <c:v>2.0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1.0</c:v>
                </c:pt>
              </c:numCache>
            </c:numRef>
          </c:val>
        </c:ser>
        <c:axId val="102281640"/>
        <c:axId val="102284664"/>
      </c:barChart>
      <c:catAx>
        <c:axId val="102281640"/>
        <c:scaling>
          <c:orientation val="minMax"/>
        </c:scaling>
        <c:axPos val="b"/>
        <c:numFmt formatCode="General" sourceLinked="1"/>
        <c:majorTickMark val="none"/>
        <c:tickLblPos val="nextTo"/>
        <c:crossAx val="102284664"/>
        <c:crosses val="autoZero"/>
        <c:auto val="1"/>
        <c:lblAlgn val="ctr"/>
        <c:lblOffset val="100"/>
      </c:catAx>
      <c:valAx>
        <c:axId val="1022846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281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/>
              <a:t>Aggravated Assault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6825203896493"/>
          <c:y val="0.217951662292213"/>
          <c:w val="0.848566294984938"/>
          <c:h val="0.51946741032371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Sheet'!$B$22:$J$22</c:f>
              <c:numCache>
                <c:formatCode>General</c:formatCode>
                <c:ptCount val="9"/>
                <c:pt idx="0">
                  <c:v>208.0</c:v>
                </c:pt>
                <c:pt idx="1">
                  <c:v>202.0</c:v>
                </c:pt>
                <c:pt idx="2">
                  <c:v>169.0</c:v>
                </c:pt>
                <c:pt idx="3">
                  <c:v>218.0</c:v>
                </c:pt>
                <c:pt idx="4">
                  <c:v>229.0</c:v>
                </c:pt>
                <c:pt idx="5">
                  <c:v>199.0</c:v>
                </c:pt>
                <c:pt idx="6">
                  <c:v>168.0</c:v>
                </c:pt>
                <c:pt idx="7">
                  <c:v>150.0</c:v>
                </c:pt>
                <c:pt idx="8">
                  <c:v>136.0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Sheet'!$B$9:$I$9</c:f>
              <c:numCache>
                <c:formatCode>General</c:formatCode>
                <c:ptCount val="8"/>
                <c:pt idx="0">
                  <c:v>183.0</c:v>
                </c:pt>
                <c:pt idx="1">
                  <c:v>203.0</c:v>
                </c:pt>
                <c:pt idx="2">
                  <c:v>165.0</c:v>
                </c:pt>
                <c:pt idx="3">
                  <c:v>219.0</c:v>
                </c:pt>
                <c:pt idx="4">
                  <c:v>227.0</c:v>
                </c:pt>
                <c:pt idx="5">
                  <c:v>202.0</c:v>
                </c:pt>
                <c:pt idx="6">
                  <c:v>197.0</c:v>
                </c:pt>
                <c:pt idx="7">
                  <c:v>150.0</c:v>
                </c:pt>
              </c:numCache>
            </c:numRef>
          </c:val>
        </c:ser>
        <c:axId val="534101624"/>
        <c:axId val="534082200"/>
      </c:barChart>
      <c:catAx>
        <c:axId val="534101624"/>
        <c:scaling>
          <c:orientation val="minMax"/>
        </c:scaling>
        <c:axPos val="b"/>
        <c:numFmt formatCode="General" sourceLinked="1"/>
        <c:majorTickMark val="none"/>
        <c:tickLblPos val="nextTo"/>
        <c:crossAx val="534082200"/>
        <c:crosses val="autoZero"/>
        <c:auto val="1"/>
        <c:lblAlgn val="ctr"/>
        <c:lblOffset val="100"/>
      </c:catAx>
      <c:valAx>
        <c:axId val="534082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34101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 sz="2000" b="1">
                <a:solidFill>
                  <a:sysClr val="windowText" lastClr="000000"/>
                </a:solidFill>
                <a:latin typeface="High Tower Text" pitchFamily="18" charset="0"/>
              </a:defRPr>
            </a:pPr>
            <a:r>
              <a:rPr lang="en-US" sz="2000" b="1">
                <a:solidFill>
                  <a:sysClr val="windowText" lastClr="000000"/>
                </a:solidFill>
                <a:latin typeface="+mn-lt"/>
              </a:rPr>
              <a:t>Arsons</a:t>
            </a:r>
          </a:p>
        </c:rich>
      </c:tx>
      <c:layout/>
      <c:spPr>
        <a:noFill/>
      </c:spPr>
    </c:title>
    <c:plotArea>
      <c:layout>
        <c:manualLayout>
          <c:layoutTarget val="inner"/>
          <c:xMode val="edge"/>
          <c:yMode val="edge"/>
          <c:x val="0.119909911094168"/>
          <c:y val="0.208692403032954"/>
          <c:w val="0.855604835706055"/>
          <c:h val="0.528726669582968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Sheet'!$B$23:$J$23</c:f>
              <c:numCache>
                <c:formatCode>General</c:formatCode>
                <c:ptCount val="9"/>
                <c:pt idx="0">
                  <c:v>35.0</c:v>
                </c:pt>
                <c:pt idx="1">
                  <c:v>35.0</c:v>
                </c:pt>
                <c:pt idx="2">
                  <c:v>22.0</c:v>
                </c:pt>
                <c:pt idx="3">
                  <c:v>21.0</c:v>
                </c:pt>
                <c:pt idx="4">
                  <c:v>22.0</c:v>
                </c:pt>
                <c:pt idx="5">
                  <c:v>16.0</c:v>
                </c:pt>
                <c:pt idx="6">
                  <c:v>13.0</c:v>
                </c:pt>
                <c:pt idx="7">
                  <c:v>14.0</c:v>
                </c:pt>
                <c:pt idx="8">
                  <c:v>23.0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Sheet'!$B$10:$I$10</c:f>
              <c:numCache>
                <c:formatCode>General</c:formatCode>
                <c:ptCount val="8"/>
                <c:pt idx="0">
                  <c:v>0.0</c:v>
                </c:pt>
                <c:pt idx="1">
                  <c:v>35.0</c:v>
                </c:pt>
                <c:pt idx="2">
                  <c:v>21.0</c:v>
                </c:pt>
                <c:pt idx="3">
                  <c:v>21.0</c:v>
                </c:pt>
                <c:pt idx="4">
                  <c:v>22.0</c:v>
                </c:pt>
                <c:pt idx="5">
                  <c:v>15.0</c:v>
                </c:pt>
                <c:pt idx="6">
                  <c:v>13.0</c:v>
                </c:pt>
                <c:pt idx="7">
                  <c:v>14.0</c:v>
                </c:pt>
              </c:numCache>
            </c:numRef>
          </c:val>
        </c:ser>
        <c:axId val="102280696"/>
        <c:axId val="102316008"/>
      </c:barChart>
      <c:catAx>
        <c:axId val="102280696"/>
        <c:scaling>
          <c:orientation val="minMax"/>
        </c:scaling>
        <c:axPos val="b"/>
        <c:numFmt formatCode="General" sourceLinked="1"/>
        <c:majorTickMark val="none"/>
        <c:tickLblPos val="nextTo"/>
        <c:crossAx val="102316008"/>
        <c:crosses val="autoZero"/>
        <c:auto val="1"/>
        <c:lblAlgn val="ctr"/>
        <c:lblOffset val="100"/>
      </c:catAx>
      <c:valAx>
        <c:axId val="1023160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280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Burglary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5887494261237"/>
          <c:y val="0.236470180810732"/>
          <c:w val="0.839910085496738"/>
          <c:h val="0.500948891805191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Sheet'!$B$24:$J$24</c:f>
              <c:numCache>
                <c:formatCode>General</c:formatCode>
                <c:ptCount val="9"/>
                <c:pt idx="0">
                  <c:v>841.0</c:v>
                </c:pt>
                <c:pt idx="1">
                  <c:v>774.0</c:v>
                </c:pt>
                <c:pt idx="2">
                  <c:v>749.0</c:v>
                </c:pt>
                <c:pt idx="3">
                  <c:v>857.0</c:v>
                </c:pt>
                <c:pt idx="4">
                  <c:v>641.0</c:v>
                </c:pt>
                <c:pt idx="5">
                  <c:v>589.0</c:v>
                </c:pt>
                <c:pt idx="6">
                  <c:v>655.0</c:v>
                </c:pt>
                <c:pt idx="7">
                  <c:v>614.0</c:v>
                </c:pt>
                <c:pt idx="8">
                  <c:v>545.0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Sheet'!$B$11:$I$11</c:f>
              <c:numCache>
                <c:formatCode>General</c:formatCode>
                <c:ptCount val="8"/>
                <c:pt idx="0">
                  <c:v>859.0</c:v>
                </c:pt>
                <c:pt idx="1">
                  <c:v>771.0</c:v>
                </c:pt>
                <c:pt idx="2">
                  <c:v>748.0</c:v>
                </c:pt>
                <c:pt idx="3">
                  <c:v>859.0</c:v>
                </c:pt>
                <c:pt idx="4">
                  <c:v>631.0</c:v>
                </c:pt>
                <c:pt idx="5">
                  <c:v>572.0</c:v>
                </c:pt>
                <c:pt idx="6">
                  <c:v>622.0</c:v>
                </c:pt>
                <c:pt idx="7">
                  <c:v>604.0</c:v>
                </c:pt>
              </c:numCache>
            </c:numRef>
          </c:val>
        </c:ser>
        <c:axId val="102356696"/>
        <c:axId val="102348888"/>
      </c:barChart>
      <c:catAx>
        <c:axId val="102356696"/>
        <c:scaling>
          <c:orientation val="minMax"/>
        </c:scaling>
        <c:axPos val="b"/>
        <c:numFmt formatCode="General" sourceLinked="1"/>
        <c:majorTickMark val="none"/>
        <c:tickLblPos val="nextTo"/>
        <c:crossAx val="102348888"/>
        <c:crosses val="autoZero"/>
        <c:auto val="1"/>
        <c:lblAlgn val="ctr"/>
        <c:lblOffset val="100"/>
      </c:catAx>
      <c:valAx>
        <c:axId val="1023488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3566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Larceny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32819066971467"/>
          <c:y val="0.231840551181102"/>
          <c:w val="0.843525019050038"/>
          <c:h val="0.505578521434821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Sheet'!$B$25:$J$25</c:f>
              <c:numCache>
                <c:formatCode>General</c:formatCode>
                <c:ptCount val="9"/>
                <c:pt idx="0">
                  <c:v>2378.0</c:v>
                </c:pt>
                <c:pt idx="1">
                  <c:v>2419.0</c:v>
                </c:pt>
                <c:pt idx="2">
                  <c:v>2200.0</c:v>
                </c:pt>
                <c:pt idx="3">
                  <c:v>2303.0</c:v>
                </c:pt>
                <c:pt idx="4">
                  <c:v>2134.0</c:v>
                </c:pt>
                <c:pt idx="5">
                  <c:v>2104.0</c:v>
                </c:pt>
                <c:pt idx="6">
                  <c:v>2384.0</c:v>
                </c:pt>
                <c:pt idx="7">
                  <c:v>2241.0</c:v>
                </c:pt>
                <c:pt idx="8">
                  <c:v>2280.0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Sheet'!$B$12:$I$12</c:f>
              <c:numCache>
                <c:formatCode>General</c:formatCode>
                <c:ptCount val="8"/>
                <c:pt idx="0">
                  <c:v>2385.0</c:v>
                </c:pt>
                <c:pt idx="1">
                  <c:v>2409.0</c:v>
                </c:pt>
                <c:pt idx="2">
                  <c:v>2174.0</c:v>
                </c:pt>
                <c:pt idx="3">
                  <c:v>2282.0</c:v>
                </c:pt>
                <c:pt idx="4">
                  <c:v>2119.0</c:v>
                </c:pt>
                <c:pt idx="5">
                  <c:v>2046.0</c:v>
                </c:pt>
                <c:pt idx="6">
                  <c:v>2353.0</c:v>
                </c:pt>
                <c:pt idx="7">
                  <c:v>2197.0</c:v>
                </c:pt>
              </c:numCache>
            </c:numRef>
          </c:val>
        </c:ser>
        <c:axId val="102381704"/>
        <c:axId val="102377752"/>
      </c:barChart>
      <c:catAx>
        <c:axId val="102381704"/>
        <c:scaling>
          <c:orientation val="minMax"/>
        </c:scaling>
        <c:axPos val="b"/>
        <c:numFmt formatCode="General" sourceLinked="1"/>
        <c:majorTickMark val="none"/>
        <c:tickLblPos val="nextTo"/>
        <c:crossAx val="102377752"/>
        <c:crosses val="autoZero"/>
        <c:auto val="1"/>
        <c:lblAlgn val="ctr"/>
        <c:lblOffset val="100"/>
      </c:catAx>
      <c:valAx>
        <c:axId val="102377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102381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Auto Thefts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411793353417"/>
          <c:y val="0.235900262467192"/>
          <c:w val="0.851798869968841"/>
          <c:h val="0.512022047244095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Sheet'!$B$26:$J$26</c:f>
              <c:numCache>
                <c:formatCode>General</c:formatCode>
                <c:ptCount val="9"/>
                <c:pt idx="0">
                  <c:v>191.0</c:v>
                </c:pt>
                <c:pt idx="1">
                  <c:v>222.0</c:v>
                </c:pt>
                <c:pt idx="2">
                  <c:v>182.0</c:v>
                </c:pt>
                <c:pt idx="3">
                  <c:v>227.0</c:v>
                </c:pt>
                <c:pt idx="4">
                  <c:v>172.0</c:v>
                </c:pt>
                <c:pt idx="5">
                  <c:v>160.0</c:v>
                </c:pt>
                <c:pt idx="6">
                  <c:v>148.0</c:v>
                </c:pt>
                <c:pt idx="7">
                  <c:v>127.0</c:v>
                </c:pt>
                <c:pt idx="8">
                  <c:v>119.0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Sheet'!$B$13:$I$13</c:f>
              <c:numCache>
                <c:formatCode>General</c:formatCode>
                <c:ptCount val="8"/>
                <c:pt idx="0">
                  <c:v>182.0</c:v>
                </c:pt>
                <c:pt idx="1">
                  <c:v>225.0</c:v>
                </c:pt>
                <c:pt idx="2">
                  <c:v>182.0</c:v>
                </c:pt>
                <c:pt idx="3">
                  <c:v>238.0</c:v>
                </c:pt>
                <c:pt idx="4">
                  <c:v>173.0</c:v>
                </c:pt>
                <c:pt idx="5">
                  <c:v>159.0</c:v>
                </c:pt>
                <c:pt idx="6">
                  <c:v>146.0</c:v>
                </c:pt>
                <c:pt idx="7">
                  <c:v>125.0</c:v>
                </c:pt>
              </c:numCache>
            </c:numRef>
          </c:val>
        </c:ser>
        <c:axId val="534164328"/>
        <c:axId val="534089528"/>
      </c:barChart>
      <c:catAx>
        <c:axId val="534164328"/>
        <c:scaling>
          <c:orientation val="minMax"/>
        </c:scaling>
        <c:axPos val="b"/>
        <c:numFmt formatCode="General" sourceLinked="1"/>
        <c:majorTickMark val="none"/>
        <c:tickLblPos val="nextTo"/>
        <c:crossAx val="534089528"/>
        <c:crosses val="autoZero"/>
        <c:auto val="1"/>
        <c:lblAlgn val="ctr"/>
        <c:lblOffset val="100"/>
      </c:catAx>
      <c:valAx>
        <c:axId val="5340895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34164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Robbery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411793353417"/>
          <c:y val="0.237365329333833"/>
          <c:w val="0.851798869968841"/>
          <c:h val="0.52256067991501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Sheet'!$B$27:$J$27</c:f>
              <c:numCache>
                <c:formatCode>General</c:formatCode>
                <c:ptCount val="9"/>
                <c:pt idx="0">
                  <c:v>87.0</c:v>
                </c:pt>
                <c:pt idx="1">
                  <c:v>100.0</c:v>
                </c:pt>
                <c:pt idx="2">
                  <c:v>81.0</c:v>
                </c:pt>
                <c:pt idx="3">
                  <c:v>102.0</c:v>
                </c:pt>
                <c:pt idx="4">
                  <c:v>85.0</c:v>
                </c:pt>
                <c:pt idx="5">
                  <c:v>69.0</c:v>
                </c:pt>
                <c:pt idx="6">
                  <c:v>69.0</c:v>
                </c:pt>
                <c:pt idx="7">
                  <c:v>61.0</c:v>
                </c:pt>
                <c:pt idx="8">
                  <c:v>75.0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Sheet'!$B$14:$I$14</c:f>
              <c:numCache>
                <c:formatCode>General</c:formatCode>
                <c:ptCount val="8"/>
                <c:pt idx="0">
                  <c:v>87.0</c:v>
                </c:pt>
                <c:pt idx="1">
                  <c:v>99.0</c:v>
                </c:pt>
                <c:pt idx="2">
                  <c:v>80.0</c:v>
                </c:pt>
                <c:pt idx="3">
                  <c:v>102.0</c:v>
                </c:pt>
                <c:pt idx="4">
                  <c:v>85.0</c:v>
                </c:pt>
                <c:pt idx="5">
                  <c:v>66.0</c:v>
                </c:pt>
                <c:pt idx="6">
                  <c:v>66.0</c:v>
                </c:pt>
                <c:pt idx="7">
                  <c:v>62.0</c:v>
                </c:pt>
              </c:numCache>
            </c:numRef>
          </c:val>
        </c:ser>
        <c:axId val="507370520"/>
        <c:axId val="534159672"/>
      </c:barChart>
      <c:catAx>
        <c:axId val="507370520"/>
        <c:scaling>
          <c:orientation val="minMax"/>
        </c:scaling>
        <c:axPos val="b"/>
        <c:numFmt formatCode="General" sourceLinked="1"/>
        <c:majorTickMark val="none"/>
        <c:tickLblPos val="nextTo"/>
        <c:crossAx val="534159672"/>
        <c:crosses val="autoZero"/>
        <c:auto val="1"/>
        <c:lblAlgn val="ctr"/>
        <c:lblOffset val="100"/>
      </c:catAx>
      <c:valAx>
        <c:axId val="534159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07370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title>
      <c:tx>
        <c:rich>
          <a:bodyPr/>
          <a:lstStyle/>
          <a:p>
            <a:pPr>
              <a:defRPr/>
            </a:pPr>
            <a:r>
              <a:rPr lang="en-US" sz="2000"/>
              <a:t>Criminal Sexual Conduct 1 &amp; 3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16411728922864"/>
          <c:y val="0.229371071148007"/>
          <c:w val="0.859817336447207"/>
          <c:h val="0.546227437310565"/>
        </c:manualLayout>
      </c:layout>
      <c:barChart>
        <c:barDir val="col"/>
        <c:grouping val="clustered"/>
        <c:ser>
          <c:idx val="0"/>
          <c:order val="0"/>
          <c:tx>
            <c:v>AAPD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Sheet'!$B$28:$J$28</c:f>
              <c:numCache>
                <c:formatCode>General</c:formatCode>
                <c:ptCount val="9"/>
                <c:pt idx="0">
                  <c:v>26.0</c:v>
                </c:pt>
                <c:pt idx="1">
                  <c:v>25.0</c:v>
                </c:pt>
                <c:pt idx="2">
                  <c:v>23.0</c:v>
                </c:pt>
                <c:pt idx="3">
                  <c:v>30.0</c:v>
                </c:pt>
                <c:pt idx="4">
                  <c:v>31.0</c:v>
                </c:pt>
                <c:pt idx="5">
                  <c:v>35.0</c:v>
                </c:pt>
                <c:pt idx="6">
                  <c:v>37.0</c:v>
                </c:pt>
                <c:pt idx="7">
                  <c:v>47.0</c:v>
                </c:pt>
                <c:pt idx="8">
                  <c:v>45.0</c:v>
                </c:pt>
              </c:numCache>
            </c:numRef>
          </c:val>
        </c:ser>
        <c:ser>
          <c:idx val="1"/>
          <c:order val="1"/>
          <c:tx>
            <c:v>UCR</c:v>
          </c:tx>
          <c:cat>
            <c:numRef>
              <c:f>'5 YR Sheet'!$B$20:$J$20</c:f>
              <c:numCache>
                <c:formatCode>General</c:formatCode>
                <c:ptCount val="9"/>
                <c:pt idx="0">
                  <c:v>2002.0</c:v>
                </c:pt>
                <c:pt idx="1">
                  <c:v>2003.0</c:v>
                </c:pt>
                <c:pt idx="2">
                  <c:v>2004.0</c:v>
                </c:pt>
                <c:pt idx="3">
                  <c:v>2005.0</c:v>
                </c:pt>
                <c:pt idx="4">
                  <c:v>2006.0</c:v>
                </c:pt>
                <c:pt idx="5">
                  <c:v>2007.0</c:v>
                </c:pt>
                <c:pt idx="6">
                  <c:v>2008.0</c:v>
                </c:pt>
                <c:pt idx="7">
                  <c:v>2009.0</c:v>
                </c:pt>
                <c:pt idx="8">
                  <c:v>2010.0</c:v>
                </c:pt>
              </c:numCache>
            </c:numRef>
          </c:cat>
          <c:val>
            <c:numRef>
              <c:f>'5 YR Sheet'!$B$15:$I$15</c:f>
              <c:numCache>
                <c:formatCode>General</c:formatCode>
                <c:ptCount val="8"/>
                <c:pt idx="0">
                  <c:v>26.0</c:v>
                </c:pt>
                <c:pt idx="1">
                  <c:v>24.0</c:v>
                </c:pt>
                <c:pt idx="2">
                  <c:v>19.0</c:v>
                </c:pt>
                <c:pt idx="3">
                  <c:v>37.0</c:v>
                </c:pt>
                <c:pt idx="4">
                  <c:v>32.0</c:v>
                </c:pt>
                <c:pt idx="5">
                  <c:v>30.0</c:v>
                </c:pt>
                <c:pt idx="6">
                  <c:v>32.0</c:v>
                </c:pt>
                <c:pt idx="7">
                  <c:v>29.0</c:v>
                </c:pt>
              </c:numCache>
            </c:numRef>
          </c:val>
        </c:ser>
        <c:axId val="534209704"/>
        <c:axId val="534271752"/>
      </c:barChart>
      <c:catAx>
        <c:axId val="534209704"/>
        <c:scaling>
          <c:orientation val="minMax"/>
        </c:scaling>
        <c:axPos val="b"/>
        <c:numFmt formatCode="General" sourceLinked="1"/>
        <c:majorTickMark val="none"/>
        <c:tickLblPos val="nextTo"/>
        <c:crossAx val="534271752"/>
        <c:crosses val="autoZero"/>
        <c:auto val="1"/>
        <c:lblAlgn val="ctr"/>
        <c:lblOffset val="100"/>
      </c:catAx>
      <c:valAx>
        <c:axId val="5342717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# of Incidents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5342097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8" Type="http://schemas.openxmlformats.org/officeDocument/2006/relationships/chart" Target="../charts/chart9.xml"/><Relationship Id="rId9" Type="http://schemas.openxmlformats.org/officeDocument/2006/relationships/chart" Target="../charts/chart10.xml"/><Relationship Id="rId10" Type="http://schemas.openxmlformats.org/officeDocument/2006/relationships/image" Target="../media/image1.png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19050</xdr:rowOff>
    </xdr:from>
    <xdr:to>
      <xdr:col>14</xdr:col>
      <xdr:colOff>304800</xdr:colOff>
      <xdr:row>41</xdr:row>
      <xdr:rowOff>142875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0.0081</cdr:x>
      <cdr:y>0.02023</cdr:y>
    </cdr:from>
    <cdr:to>
      <cdr:x>0.0778</cdr:x>
      <cdr:y>0.19019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7624" y="66676"/>
          <a:ext cx="409575" cy="56011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0.02276</cdr:x>
      <cdr:y>0.01782</cdr:y>
    </cdr:from>
    <cdr:to>
      <cdr:x>0.09431</cdr:x>
      <cdr:y>0.16325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3350" y="76200"/>
          <a:ext cx="419101" cy="621963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323849</xdr:colOff>
      <xdr:row>35</xdr:row>
      <xdr:rowOff>142874</xdr:rowOff>
    </xdr:from>
    <xdr:to>
      <xdr:col>9</xdr:col>
      <xdr:colOff>361949</xdr:colOff>
      <xdr:row>54</xdr:row>
      <xdr:rowOff>104774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57</xdr:row>
      <xdr:rowOff>38100</xdr:rowOff>
    </xdr:from>
    <xdr:to>
      <xdr:col>9</xdr:col>
      <xdr:colOff>428625</xdr:colOff>
      <xdr:row>74</xdr:row>
      <xdr:rowOff>28575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295274</xdr:colOff>
      <xdr:row>76</xdr:row>
      <xdr:rowOff>9525</xdr:rowOff>
    </xdr:from>
    <xdr:to>
      <xdr:col>9</xdr:col>
      <xdr:colOff>447674</xdr:colOff>
      <xdr:row>93</xdr:row>
      <xdr:rowOff>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94</xdr:row>
      <xdr:rowOff>19050</xdr:rowOff>
    </xdr:from>
    <xdr:to>
      <xdr:col>9</xdr:col>
      <xdr:colOff>466725</xdr:colOff>
      <xdr:row>111</xdr:row>
      <xdr:rowOff>9525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142875</xdr:colOff>
      <xdr:row>112</xdr:row>
      <xdr:rowOff>142875</xdr:rowOff>
    </xdr:from>
    <xdr:to>
      <xdr:col>9</xdr:col>
      <xdr:colOff>495300</xdr:colOff>
      <xdr:row>129</xdr:row>
      <xdr:rowOff>133350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257174</xdr:colOff>
      <xdr:row>130</xdr:row>
      <xdr:rowOff>152400</xdr:rowOff>
    </xdr:from>
    <xdr:to>
      <xdr:col>9</xdr:col>
      <xdr:colOff>504824</xdr:colOff>
      <xdr:row>148</xdr:row>
      <xdr:rowOff>95250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257174</xdr:colOff>
      <xdr:row>148</xdr:row>
      <xdr:rowOff>161924</xdr:rowOff>
    </xdr:from>
    <xdr:to>
      <xdr:col>9</xdr:col>
      <xdr:colOff>504824</xdr:colOff>
      <xdr:row>167</xdr:row>
      <xdr:rowOff>85724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190500</xdr:colOff>
      <xdr:row>169</xdr:row>
      <xdr:rowOff>19049</xdr:rowOff>
    </xdr:from>
    <xdr:to>
      <xdr:col>9</xdr:col>
      <xdr:colOff>514350</xdr:colOff>
      <xdr:row>189</xdr:row>
      <xdr:rowOff>76200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219074</xdr:colOff>
      <xdr:row>190</xdr:row>
      <xdr:rowOff>0</xdr:rowOff>
    </xdr:from>
    <xdr:to>
      <xdr:col>9</xdr:col>
      <xdr:colOff>523875</xdr:colOff>
      <xdr:row>216</xdr:row>
      <xdr:rowOff>66675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0</xdr:col>
      <xdr:colOff>238125</xdr:colOff>
      <xdr:row>0</xdr:row>
      <xdr:rowOff>0</xdr:rowOff>
    </xdr:from>
    <xdr:to>
      <xdr:col>0</xdr:col>
      <xdr:colOff>1152525</xdr:colOff>
      <xdr:row>5</xdr:row>
      <xdr:rowOff>123825</xdr:rowOff>
    </xdr:to>
    <xdr:pic>
      <xdr:nvPicPr>
        <xdr:cNvPr id="20" name="Picture 19" descr="patch.bmp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38125" y="0"/>
          <a:ext cx="914400" cy="106680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0.01193</cdr:x>
      <cdr:y>0.01254</cdr:y>
    </cdr:from>
    <cdr:to>
      <cdr:x>0.08786</cdr:x>
      <cdr:y>0.17555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676" y="38098"/>
          <a:ext cx="424546" cy="49530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0.01007</cdr:x>
      <cdr:y>0.01042</cdr:y>
    </cdr:from>
    <cdr:to>
      <cdr:x>0.0765</cdr:x>
      <cdr:y>0.1875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28575"/>
          <a:ext cx="377129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0.01336</cdr:x>
      <cdr:y>0.01736</cdr:y>
    </cdr:from>
    <cdr:to>
      <cdr:x>0.07946</cdr:x>
      <cdr:y>0.19444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6200" y="47625"/>
          <a:ext cx="377129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</cdr:x>
      <cdr:y>0.02431</cdr:y>
    </cdr:from>
    <cdr:to>
      <cdr:x>0.08164</cdr:x>
      <cdr:y>0.21875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66676"/>
          <a:ext cx="414102" cy="533400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0.00984</cdr:x>
      <cdr:y>0.01736</cdr:y>
    </cdr:from>
    <cdr:to>
      <cdr:x>0.08197</cdr:x>
      <cdr:y>0.21415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7150" y="47626"/>
          <a:ext cx="419100" cy="53983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0.00493</cdr:x>
      <cdr:y>0.01389</cdr:y>
    </cdr:from>
    <cdr:to>
      <cdr:x>0.07718</cdr:x>
      <cdr:y>0.21068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8575" y="38100"/>
          <a:ext cx="419101" cy="539839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0.00657</cdr:x>
      <cdr:y>0.01587</cdr:y>
    </cdr:from>
    <cdr:to>
      <cdr:x>0.07882</cdr:x>
      <cdr:y>0.21266</cdr:y>
    </cdr:to>
    <cdr:pic>
      <cdr:nvPicPr>
        <cdr:cNvPr id="2" name="Picture 1" descr="patch.bmp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8100" y="47625"/>
          <a:ext cx="419101" cy="59044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G36"/>
  <sheetViews>
    <sheetView workbookViewId="0">
      <selection activeCell="A3" sqref="A3"/>
    </sheetView>
  </sheetViews>
  <sheetFormatPr baseColWidth="10" defaultColWidth="8.7109375" defaultRowHeight="13"/>
  <cols>
    <col min="1" max="1" width="18.42578125" style="32" customWidth="1"/>
    <col min="2" max="2" width="7.7109375" customWidth="1"/>
    <col min="3" max="3" width="7.42578125" customWidth="1"/>
    <col min="4" max="4" width="7.28515625" customWidth="1"/>
    <col min="5" max="5" width="10" style="19" bestFit="1" customWidth="1"/>
    <col min="6" max="6" width="2.42578125" customWidth="1"/>
    <col min="7" max="7" width="6.7109375" customWidth="1"/>
    <col min="8" max="8" width="11" customWidth="1"/>
    <col min="9" max="9" width="6.7109375" customWidth="1"/>
    <col min="10" max="10" width="10" style="19" customWidth="1"/>
    <col min="11" max="11" width="2.28515625" customWidth="1"/>
    <col min="12" max="12" width="7.42578125" customWidth="1"/>
    <col min="13" max="13" width="12.42578125" customWidth="1"/>
    <col min="14" max="14" width="7.28515625" customWidth="1"/>
    <col min="15" max="15" width="8.7109375" style="19" customWidth="1"/>
  </cols>
  <sheetData>
    <row r="1" spans="1:33" ht="16">
      <c r="E1" s="55" t="s">
        <v>13</v>
      </c>
      <c r="F1" s="55"/>
      <c r="G1" s="55"/>
      <c r="H1" s="55"/>
      <c r="I1" s="55"/>
      <c r="J1" s="55"/>
      <c r="K1" s="55"/>
      <c r="L1" s="55"/>
    </row>
    <row r="2" spans="1:33" ht="16">
      <c r="A2"/>
      <c r="E2" s="55" t="s">
        <v>63</v>
      </c>
      <c r="F2" s="55"/>
      <c r="G2" s="55"/>
      <c r="H2" s="55"/>
      <c r="I2" s="55"/>
      <c r="J2" s="55"/>
      <c r="K2" s="55"/>
      <c r="L2" s="55"/>
    </row>
    <row r="3" spans="1:33" ht="16">
      <c r="A3"/>
      <c r="G3" s="4"/>
      <c r="H3" s="4"/>
      <c r="I3" s="4"/>
      <c r="J3" s="4"/>
    </row>
    <row r="4" spans="1:33">
      <c r="B4" s="1" t="s">
        <v>5</v>
      </c>
      <c r="C4" s="5" t="s">
        <v>12</v>
      </c>
      <c r="D4" s="5"/>
      <c r="E4" s="1"/>
      <c r="F4" s="1"/>
      <c r="G4" s="1" t="s">
        <v>5</v>
      </c>
      <c r="H4" s="5" t="s">
        <v>14</v>
      </c>
      <c r="I4" s="5"/>
      <c r="J4" s="1"/>
      <c r="K4" s="3"/>
      <c r="L4" s="2" t="s">
        <v>5</v>
      </c>
      <c r="M4" s="5" t="s">
        <v>11</v>
      </c>
      <c r="N4" s="5"/>
    </row>
    <row r="5" spans="1:33" s="29" customFormat="1">
      <c r="A5" s="32"/>
      <c r="B5" s="56" t="s">
        <v>65</v>
      </c>
      <c r="C5" s="57"/>
      <c r="D5" s="57"/>
      <c r="E5" s="57"/>
      <c r="F5" s="30"/>
      <c r="G5" s="56" t="s">
        <v>64</v>
      </c>
      <c r="H5" s="57"/>
      <c r="I5" s="57"/>
      <c r="J5" s="57"/>
      <c r="K5" s="31"/>
      <c r="L5" s="56" t="s">
        <v>66</v>
      </c>
      <c r="M5" s="56"/>
      <c r="N5" s="56"/>
      <c r="O5" s="56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3" s="8" customFormat="1" ht="13.5" customHeight="1">
      <c r="A6" s="34"/>
      <c r="B6" s="9">
        <v>2009</v>
      </c>
      <c r="C6" s="6">
        <v>2008</v>
      </c>
      <c r="D6" s="6" t="s">
        <v>15</v>
      </c>
      <c r="E6" s="1" t="s">
        <v>16</v>
      </c>
      <c r="F6" s="6"/>
      <c r="G6" s="6">
        <v>2009</v>
      </c>
      <c r="H6" s="6">
        <v>2008</v>
      </c>
      <c r="I6" s="6" t="s">
        <v>15</v>
      </c>
      <c r="J6" s="1" t="s">
        <v>16</v>
      </c>
      <c r="K6" s="6"/>
      <c r="L6" s="6">
        <v>2009</v>
      </c>
      <c r="M6" s="6">
        <v>2008</v>
      </c>
      <c r="N6" s="6" t="s">
        <v>15</v>
      </c>
      <c r="O6" s="19" t="s">
        <v>16</v>
      </c>
    </row>
    <row r="7" spans="1:33" s="8" customFormat="1">
      <c r="A7" s="38" t="s">
        <v>0</v>
      </c>
      <c r="B7" s="7"/>
      <c r="C7" s="7">
        <v>0</v>
      </c>
      <c r="D7" s="7">
        <f>SUM(B7-C7)</f>
        <v>0</v>
      </c>
      <c r="E7" s="12" t="str">
        <f>IF(C7=0,"N/C",(B7-C7)/C7*100)</f>
        <v>N/C</v>
      </c>
      <c r="F7" s="7"/>
      <c r="G7" s="7">
        <f>Sheet2!E40</f>
        <v>0</v>
      </c>
      <c r="H7" s="7">
        <f>Sheet2!F40</f>
        <v>0</v>
      </c>
      <c r="I7" s="7">
        <f>SUM(G7-H7)</f>
        <v>0</v>
      </c>
      <c r="J7" s="12" t="str">
        <f>IF(H7=0,"N/C",(G7-H7)/H7*100)</f>
        <v>N/C</v>
      </c>
      <c r="K7" s="35"/>
      <c r="L7" s="40">
        <f>Sheet2!G40</f>
        <v>0</v>
      </c>
      <c r="M7" s="40">
        <f>Sheet2!H40</f>
        <v>0</v>
      </c>
      <c r="N7" s="40">
        <f t="shared" ref="N7:N14" si="0">SUM(L7-M7)</f>
        <v>0</v>
      </c>
      <c r="O7" s="12" t="str">
        <f>IF(M7=0,"N/C",(L7-M7)/M7*100)</f>
        <v>N/C</v>
      </c>
    </row>
    <row r="8" spans="1:33" s="8" customFormat="1">
      <c r="A8" s="38" t="s">
        <v>19</v>
      </c>
      <c r="B8" s="7">
        <f>Sheet2!C41</f>
        <v>0</v>
      </c>
      <c r="C8" s="7">
        <f>Sheet2!D41</f>
        <v>0</v>
      </c>
      <c r="D8" s="7">
        <f>SUM(B8-C8)</f>
        <v>0</v>
      </c>
      <c r="E8" s="12" t="str">
        <f t="shared" ref="E8:E22" si="1">IF(C8=0,"N/C",(B8-C8)/C8*100)</f>
        <v>N/C</v>
      </c>
      <c r="F8" s="7"/>
      <c r="G8" s="7">
        <f>Sheet2!E41</f>
        <v>0</v>
      </c>
      <c r="H8" s="7">
        <f>Sheet2!F41</f>
        <v>0</v>
      </c>
      <c r="I8" s="7">
        <f t="shared" ref="I8:I14" si="2">(G8-H8)</f>
        <v>0</v>
      </c>
      <c r="J8" s="12" t="str">
        <f t="shared" ref="J8:J22" si="3">IF(H8=0,"N/C",(G8-H8)/H8*100)</f>
        <v>N/C</v>
      </c>
      <c r="K8" s="35"/>
      <c r="L8" s="40">
        <f>Sheet2!G41</f>
        <v>0</v>
      </c>
      <c r="M8" s="40">
        <f>Sheet2!H41</f>
        <v>0</v>
      </c>
      <c r="N8" s="40">
        <f t="shared" si="0"/>
        <v>0</v>
      </c>
      <c r="O8" s="12" t="str">
        <f t="shared" ref="O8:O22" si="4">IF(M8=0,"N/C",(L8-M8)/M8*100)</f>
        <v>N/C</v>
      </c>
    </row>
    <row r="9" spans="1:33" s="8" customFormat="1">
      <c r="A9" s="38" t="s">
        <v>6</v>
      </c>
      <c r="B9" s="7">
        <f>Sheet2!C42</f>
        <v>0</v>
      </c>
      <c r="C9" s="7">
        <f>Sheet2!D42</f>
        <v>0</v>
      </c>
      <c r="D9" s="7">
        <f>SUM(B9-C9)</f>
        <v>0</v>
      </c>
      <c r="E9" s="12" t="str">
        <f t="shared" si="1"/>
        <v>N/C</v>
      </c>
      <c r="F9" s="7"/>
      <c r="G9" s="7">
        <f>Sheet2!E42</f>
        <v>0</v>
      </c>
      <c r="H9" s="7">
        <f>Sheet2!F42</f>
        <v>0</v>
      </c>
      <c r="I9" s="7">
        <f t="shared" si="2"/>
        <v>0</v>
      </c>
      <c r="J9" s="12" t="str">
        <f t="shared" si="3"/>
        <v>N/C</v>
      </c>
      <c r="K9" s="35"/>
      <c r="L9" s="40">
        <f>Sheet2!G42</f>
        <v>0</v>
      </c>
      <c r="M9" s="40">
        <f>Sheet2!H42</f>
        <v>0</v>
      </c>
      <c r="N9" s="40">
        <f t="shared" si="0"/>
        <v>0</v>
      </c>
      <c r="O9" s="12" t="str">
        <f t="shared" si="4"/>
        <v>N/C</v>
      </c>
    </row>
    <row r="10" spans="1:33" s="8" customFormat="1">
      <c r="A10" s="38" t="s">
        <v>4</v>
      </c>
      <c r="B10" s="7">
        <f>Sheet2!C43</f>
        <v>0</v>
      </c>
      <c r="C10" s="7">
        <f>Sheet2!D43</f>
        <v>0</v>
      </c>
      <c r="D10" s="7">
        <f>SUM(B10-C10)</f>
        <v>0</v>
      </c>
      <c r="E10" s="12" t="str">
        <f t="shared" si="1"/>
        <v>N/C</v>
      </c>
      <c r="F10" s="7"/>
      <c r="G10" s="7">
        <f>Sheet2!E43</f>
        <v>0</v>
      </c>
      <c r="H10" s="7">
        <f>Sheet2!F43</f>
        <v>0</v>
      </c>
      <c r="I10" s="7">
        <f t="shared" si="2"/>
        <v>0</v>
      </c>
      <c r="J10" s="12" t="str">
        <f t="shared" si="3"/>
        <v>N/C</v>
      </c>
      <c r="K10" s="35"/>
      <c r="L10" s="40">
        <f>Sheet2!G43</f>
        <v>0</v>
      </c>
      <c r="M10" s="40">
        <f>Sheet2!H43</f>
        <v>0</v>
      </c>
      <c r="N10" s="40">
        <f t="shared" si="0"/>
        <v>0</v>
      </c>
      <c r="O10" s="12" t="str">
        <f t="shared" si="4"/>
        <v>N/C</v>
      </c>
    </row>
    <row r="11" spans="1:33" s="8" customFormat="1">
      <c r="A11" s="38" t="s">
        <v>3</v>
      </c>
      <c r="B11" s="7">
        <f>Sheet2!C44</f>
        <v>0</v>
      </c>
      <c r="C11" s="7">
        <f>Sheet2!D44</f>
        <v>0</v>
      </c>
      <c r="D11" s="7">
        <f>(B11-C11)</f>
        <v>0</v>
      </c>
      <c r="E11" s="12" t="str">
        <f t="shared" si="1"/>
        <v>N/C</v>
      </c>
      <c r="F11" s="7"/>
      <c r="G11" s="7">
        <f>Sheet2!E44</f>
        <v>0</v>
      </c>
      <c r="H11" s="7">
        <f>Sheet2!F44</f>
        <v>0</v>
      </c>
      <c r="I11" s="7">
        <f t="shared" si="2"/>
        <v>0</v>
      </c>
      <c r="J11" s="12" t="str">
        <f t="shared" si="3"/>
        <v>N/C</v>
      </c>
      <c r="K11" s="35"/>
      <c r="L11" s="40">
        <f>Sheet2!G44</f>
        <v>0</v>
      </c>
      <c r="M11" s="40">
        <f>Sheet2!H44</f>
        <v>0</v>
      </c>
      <c r="N11" s="40">
        <f t="shared" si="0"/>
        <v>0</v>
      </c>
      <c r="O11" s="12" t="str">
        <f t="shared" si="4"/>
        <v>N/C</v>
      </c>
    </row>
    <row r="12" spans="1:33" s="8" customFormat="1">
      <c r="A12" s="38" t="s">
        <v>9</v>
      </c>
      <c r="B12" s="7">
        <f>Sheet2!C45</f>
        <v>0</v>
      </c>
      <c r="C12" s="7">
        <f>Sheet2!D45</f>
        <v>0</v>
      </c>
      <c r="D12" s="7">
        <f>(B12-C12)</f>
        <v>0</v>
      </c>
      <c r="E12" s="12" t="str">
        <f t="shared" si="1"/>
        <v>N/C</v>
      </c>
      <c r="F12" s="7"/>
      <c r="G12" s="7">
        <f>Sheet2!E45</f>
        <v>0</v>
      </c>
      <c r="H12" s="7">
        <f>Sheet2!F45</f>
        <v>0</v>
      </c>
      <c r="I12" s="7">
        <f t="shared" si="2"/>
        <v>0</v>
      </c>
      <c r="J12" s="12" t="str">
        <f t="shared" si="3"/>
        <v>N/C</v>
      </c>
      <c r="K12" s="35"/>
      <c r="L12" s="40">
        <f>Sheet2!G45</f>
        <v>0</v>
      </c>
      <c r="M12" s="40">
        <f>Sheet2!H45</f>
        <v>0</v>
      </c>
      <c r="N12" s="40">
        <f t="shared" si="0"/>
        <v>0</v>
      </c>
      <c r="O12" s="12" t="str">
        <f t="shared" si="4"/>
        <v>N/C</v>
      </c>
    </row>
    <row r="13" spans="1:33" s="8" customFormat="1">
      <c r="A13" s="38" t="s">
        <v>2</v>
      </c>
      <c r="B13" s="7">
        <f>Sheet2!C46</f>
        <v>0</v>
      </c>
      <c r="C13" s="7">
        <f>Sheet2!D46</f>
        <v>0</v>
      </c>
      <c r="D13" s="7">
        <f>(B13-C13)</f>
        <v>0</v>
      </c>
      <c r="E13" s="12" t="str">
        <f t="shared" si="1"/>
        <v>N/C</v>
      </c>
      <c r="F13" s="7"/>
      <c r="G13" s="7">
        <f>Sheet2!E46</f>
        <v>0</v>
      </c>
      <c r="H13" s="7">
        <f>Sheet2!F46</f>
        <v>0</v>
      </c>
      <c r="I13" s="7">
        <f t="shared" si="2"/>
        <v>0</v>
      </c>
      <c r="J13" s="12" t="str">
        <f t="shared" si="3"/>
        <v>N/C</v>
      </c>
      <c r="K13" s="35"/>
      <c r="L13" s="40">
        <f>Sheet2!G46</f>
        <v>0</v>
      </c>
      <c r="M13" s="40">
        <f>Sheet2!H46</f>
        <v>0</v>
      </c>
      <c r="N13" s="40">
        <f t="shared" si="0"/>
        <v>0</v>
      </c>
      <c r="O13" s="12" t="str">
        <f t="shared" si="4"/>
        <v>N/C</v>
      </c>
    </row>
    <row r="14" spans="1:33" s="8" customFormat="1">
      <c r="A14" s="38" t="s">
        <v>1</v>
      </c>
      <c r="B14" s="7">
        <f>Sheet2!C47</f>
        <v>0</v>
      </c>
      <c r="C14" s="7">
        <f>Sheet2!D47</f>
        <v>0</v>
      </c>
      <c r="D14" s="7">
        <f>(B14-C14)</f>
        <v>0</v>
      </c>
      <c r="E14" s="12" t="str">
        <f t="shared" si="1"/>
        <v>N/C</v>
      </c>
      <c r="F14" s="7"/>
      <c r="G14" s="7">
        <f>Sheet2!E47</f>
        <v>0</v>
      </c>
      <c r="H14" s="7">
        <f>Sheet2!F47</f>
        <v>0</v>
      </c>
      <c r="I14" s="7">
        <f t="shared" si="2"/>
        <v>0</v>
      </c>
      <c r="J14" s="12" t="str">
        <f t="shared" si="3"/>
        <v>N/C</v>
      </c>
      <c r="K14" s="35"/>
      <c r="L14" s="40">
        <f>Sheet2!G47</f>
        <v>0</v>
      </c>
      <c r="M14" s="40">
        <f>Sheet2!H47</f>
        <v>0</v>
      </c>
      <c r="N14" s="40">
        <f t="shared" si="0"/>
        <v>0</v>
      </c>
      <c r="O14" s="12" t="str">
        <f t="shared" si="4"/>
        <v>N/C</v>
      </c>
    </row>
    <row r="15" spans="1:33" s="8" customFormat="1">
      <c r="A15" s="35"/>
      <c r="B15" s="7"/>
      <c r="C15" s="7"/>
      <c r="D15" s="7"/>
      <c r="E15" s="12"/>
      <c r="F15" s="7"/>
      <c r="G15" s="7"/>
      <c r="H15" s="7"/>
      <c r="I15" s="7"/>
      <c r="J15" s="12"/>
      <c r="L15" s="7"/>
      <c r="M15" s="7"/>
      <c r="N15" s="7"/>
      <c r="O15" s="12"/>
    </row>
    <row r="16" spans="1:33" s="8" customFormat="1">
      <c r="A16" s="35"/>
      <c r="B16" s="7"/>
      <c r="C16" s="7"/>
      <c r="D16" s="7"/>
      <c r="E16" s="12"/>
      <c r="F16" s="7"/>
      <c r="G16" s="7"/>
      <c r="H16" s="7"/>
      <c r="I16" s="7"/>
      <c r="J16" s="12"/>
      <c r="L16" s="7"/>
      <c r="M16" s="7"/>
      <c r="N16" s="7"/>
      <c r="O16" s="12"/>
    </row>
    <row r="17" spans="1:16" s="8" customFormat="1">
      <c r="A17" s="39" t="s">
        <v>7</v>
      </c>
      <c r="B17" s="13">
        <f>SUM(B7:B14)</f>
        <v>0</v>
      </c>
      <c r="C17" s="13">
        <f>SUM(C7:C14)</f>
        <v>0</v>
      </c>
      <c r="D17" s="13">
        <f>(B17-C17)</f>
        <v>0</v>
      </c>
      <c r="E17" s="12" t="str">
        <f t="shared" si="1"/>
        <v>N/C</v>
      </c>
      <c r="F17" s="13"/>
      <c r="G17" s="13">
        <f>SUM(G7:G14)</f>
        <v>0</v>
      </c>
      <c r="H17" s="13">
        <f>SUM(H7:H14)</f>
        <v>0</v>
      </c>
      <c r="I17" s="13">
        <f>(G17-H17)</f>
        <v>0</v>
      </c>
      <c r="J17" s="12" t="str">
        <f t="shared" si="3"/>
        <v>N/C</v>
      </c>
      <c r="K17" s="13"/>
      <c r="L17" s="13">
        <f>SUM(L7:L14)</f>
        <v>0</v>
      </c>
      <c r="M17" s="13">
        <f>SUM(M7:M14)</f>
        <v>0</v>
      </c>
      <c r="N17" s="13">
        <f>SUM(L17-M17)</f>
        <v>0</v>
      </c>
      <c r="O17" s="12" t="str">
        <f t="shared" si="4"/>
        <v>N/C</v>
      </c>
    </row>
    <row r="18" spans="1:16" s="1" customFormat="1" ht="13.5" customHeight="1">
      <c r="A18" s="30" t="s">
        <v>17</v>
      </c>
      <c r="B18" s="13">
        <f>Sheet2!C48</f>
        <v>0</v>
      </c>
      <c r="C18" s="13">
        <f>Sheet2!D48</f>
        <v>0</v>
      </c>
      <c r="D18" s="13">
        <f>(B18-C18)</f>
        <v>0</v>
      </c>
      <c r="E18" s="12" t="str">
        <f t="shared" si="1"/>
        <v>N/C</v>
      </c>
      <c r="F18" s="13"/>
      <c r="G18" s="13">
        <f>Sheet2!E48</f>
        <v>0</v>
      </c>
      <c r="H18" s="13">
        <f>Sheet2!F48</f>
        <v>0</v>
      </c>
      <c r="I18" s="13">
        <f>(G18-H18)</f>
        <v>0</v>
      </c>
      <c r="J18" s="12" t="str">
        <f t="shared" si="3"/>
        <v>N/C</v>
      </c>
      <c r="K18" s="13"/>
      <c r="L18" s="13">
        <f>Sheet2!G48</f>
        <v>0</v>
      </c>
      <c r="M18" s="13">
        <f>Sheet2!H48</f>
        <v>0</v>
      </c>
      <c r="N18" s="13">
        <f>SUM(L18-M18)</f>
        <v>0</v>
      </c>
      <c r="O18" s="12" t="str">
        <f t="shared" si="4"/>
        <v>N/C</v>
      </c>
    </row>
    <row r="19" spans="1:16" s="10" customFormat="1" hidden="1">
      <c r="A19" s="37" t="s">
        <v>8</v>
      </c>
      <c r="B19" s="14">
        <v>45</v>
      </c>
      <c r="C19" s="14">
        <v>138</v>
      </c>
      <c r="D19" s="14">
        <f>SUM(B19-C19)</f>
        <v>-93</v>
      </c>
      <c r="E19" s="12">
        <f t="shared" si="1"/>
        <v>-67.391304347826093</v>
      </c>
      <c r="F19" s="15"/>
      <c r="G19" s="14">
        <v>402</v>
      </c>
      <c r="H19" s="14">
        <v>538</v>
      </c>
      <c r="I19" s="14">
        <f>SUM(G19-H19)</f>
        <v>-136</v>
      </c>
      <c r="J19" s="12">
        <f t="shared" si="3"/>
        <v>-25.278810408921931</v>
      </c>
      <c r="K19" s="15"/>
      <c r="L19" s="14">
        <v>3140</v>
      </c>
      <c r="M19" s="14">
        <v>3753</v>
      </c>
      <c r="N19" s="14">
        <f>SUM(L19-M19)</f>
        <v>-613</v>
      </c>
      <c r="O19" s="12">
        <f t="shared" si="4"/>
        <v>-16.333599786837198</v>
      </c>
    </row>
    <row r="20" spans="1:16" s="8" customFormat="1">
      <c r="A20" s="36"/>
      <c r="B20" s="13"/>
      <c r="C20" s="13"/>
      <c r="D20" s="13"/>
      <c r="E20" s="12"/>
      <c r="F20" s="16"/>
      <c r="G20" s="13"/>
      <c r="H20" s="13"/>
      <c r="I20" s="13"/>
      <c r="J20" s="12"/>
      <c r="K20" s="16"/>
      <c r="L20" s="13"/>
      <c r="M20" s="13"/>
      <c r="N20" s="13"/>
      <c r="O20" s="12"/>
    </row>
    <row r="21" spans="1:16" s="11" customFormat="1" hidden="1">
      <c r="A21" s="36" t="s">
        <v>10</v>
      </c>
      <c r="B21" s="17">
        <f>B17+B19</f>
        <v>45</v>
      </c>
      <c r="C21" s="17">
        <f>C17+C19</f>
        <v>138</v>
      </c>
      <c r="D21" s="17">
        <f>SUM(B21-C21)</f>
        <v>-93</v>
      </c>
      <c r="E21" s="12">
        <f t="shared" si="1"/>
        <v>-67.391304347826093</v>
      </c>
      <c r="F21" s="18"/>
      <c r="G21" s="17">
        <f>SUM(G17:G19)</f>
        <v>402</v>
      </c>
      <c r="H21" s="17">
        <f>SUM(H17:H19)</f>
        <v>538</v>
      </c>
      <c r="I21" s="17">
        <f>SUM(G21-H21)</f>
        <v>-136</v>
      </c>
      <c r="J21" s="12">
        <f t="shared" si="3"/>
        <v>-25.278810408921931</v>
      </c>
      <c r="K21" s="18"/>
      <c r="L21" s="17">
        <f>L17+L19</f>
        <v>3140</v>
      </c>
      <c r="M21" s="17">
        <f>M17+M19</f>
        <v>3753</v>
      </c>
      <c r="N21" s="17">
        <f>SUM(L21-M21)</f>
        <v>-613</v>
      </c>
      <c r="O21" s="12">
        <f t="shared" si="4"/>
        <v>-16.333599786837198</v>
      </c>
    </row>
    <row r="22" spans="1:16" s="8" customFormat="1">
      <c r="A22" s="39" t="s">
        <v>18</v>
      </c>
      <c r="B22" s="13">
        <f>SUM(B17:B18)</f>
        <v>0</v>
      </c>
      <c r="C22" s="13">
        <f>SUM(C17:C18)</f>
        <v>0</v>
      </c>
      <c r="D22" s="13">
        <f>(B22-C22)</f>
        <v>0</v>
      </c>
      <c r="E22" s="12" t="str">
        <f t="shared" si="1"/>
        <v>N/C</v>
      </c>
      <c r="F22" s="16"/>
      <c r="G22" s="13">
        <f>SUM(G17:G18)</f>
        <v>0</v>
      </c>
      <c r="H22" s="13">
        <f>SUM(H17:H18)</f>
        <v>0</v>
      </c>
      <c r="I22" s="13">
        <f>(G22-H22)</f>
        <v>0</v>
      </c>
      <c r="J22" s="12" t="str">
        <f t="shared" si="3"/>
        <v>N/C</v>
      </c>
      <c r="K22" s="16"/>
      <c r="L22" s="13">
        <f>SUM(L17:L18)</f>
        <v>0</v>
      </c>
      <c r="M22" s="13">
        <f>SUM(M17:M18)</f>
        <v>0</v>
      </c>
      <c r="N22" s="13">
        <f>SUM(L22-M22)</f>
        <v>0</v>
      </c>
      <c r="O22" s="12" t="str">
        <f t="shared" si="4"/>
        <v>N/C</v>
      </c>
    </row>
    <row r="23" spans="1:16">
      <c r="O23" s="20"/>
    </row>
    <row r="24" spans="1:16">
      <c r="A24" s="32" t="s">
        <v>47</v>
      </c>
      <c r="O24" s="20"/>
    </row>
    <row r="25" spans="1:16">
      <c r="A25" s="32" t="s">
        <v>48</v>
      </c>
    </row>
    <row r="31" spans="1:16">
      <c r="P31" t="s">
        <v>5</v>
      </c>
    </row>
    <row r="36" spans="1:1">
      <c r="A36" s="33" t="s">
        <v>62</v>
      </c>
    </row>
  </sheetData>
  <sheetCalcPr fullCalcOnLoad="1"/>
  <mergeCells count="5">
    <mergeCell ref="E1:L1"/>
    <mergeCell ref="G5:J5"/>
    <mergeCell ref="B5:E5"/>
    <mergeCell ref="E2:L2"/>
    <mergeCell ref="L5:O5"/>
  </mergeCells>
  <phoneticPr fontId="0" type="noConversion"/>
  <pageMargins left="0.47" right="0.12" top="0.75" bottom="0.49" header="0.5" footer="0.5"/>
  <pageSetup orientation="landscape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48"/>
  <sheetViews>
    <sheetView workbookViewId="0">
      <selection activeCell="G7" sqref="G7"/>
    </sheetView>
  </sheetViews>
  <sheetFormatPr baseColWidth="10" defaultColWidth="8.7109375" defaultRowHeight="13"/>
  <sheetData>
    <row r="1" spans="1:8" s="19" customFormat="1">
      <c r="A1" s="20" t="s">
        <v>20</v>
      </c>
      <c r="B1" s="20"/>
      <c r="C1" s="20"/>
      <c r="D1" s="20"/>
      <c r="E1" s="21"/>
      <c r="F1" s="20"/>
      <c r="G1" s="20"/>
      <c r="H1" s="20"/>
    </row>
    <row r="2" spans="1:8" s="25" customFormat="1">
      <c r="A2" s="25" t="s">
        <v>21</v>
      </c>
      <c r="C2" s="25" t="s">
        <v>51</v>
      </c>
      <c r="D2" s="25" t="s">
        <v>52</v>
      </c>
      <c r="E2" s="26" t="s">
        <v>53</v>
      </c>
      <c r="F2" s="25" t="s">
        <v>22</v>
      </c>
      <c r="G2" s="25" t="s">
        <v>54</v>
      </c>
      <c r="H2" s="25" t="s">
        <v>23</v>
      </c>
    </row>
    <row r="3" spans="1:8" s="19" customFormat="1">
      <c r="A3" s="20" t="s">
        <v>24</v>
      </c>
      <c r="B3" s="20"/>
      <c r="C3" s="22"/>
      <c r="D3" s="22"/>
      <c r="E3" s="22"/>
      <c r="F3" s="22"/>
      <c r="G3" s="22"/>
      <c r="H3" s="22"/>
    </row>
    <row r="4" spans="1:8" s="19" customFormat="1">
      <c r="A4" s="20"/>
      <c r="B4" s="20"/>
      <c r="C4" s="22"/>
      <c r="D4" s="22"/>
      <c r="E4" s="22"/>
      <c r="F4" s="22"/>
      <c r="G4" s="22"/>
      <c r="H4" s="22"/>
    </row>
    <row r="5" spans="1:8" s="19" customFormat="1">
      <c r="A5" s="20" t="s">
        <v>0</v>
      </c>
      <c r="B5" s="20"/>
      <c r="C5" s="22"/>
      <c r="D5" s="22"/>
      <c r="E5" s="22"/>
      <c r="F5" s="22"/>
      <c r="G5" s="22"/>
      <c r="H5" s="22"/>
    </row>
    <row r="6" spans="1:8" s="19" customFormat="1">
      <c r="A6" s="20"/>
      <c r="B6" s="20"/>
      <c r="C6" s="22"/>
      <c r="D6" s="22"/>
      <c r="E6" s="22"/>
      <c r="F6" s="22"/>
      <c r="G6" s="22"/>
      <c r="H6" s="22"/>
    </row>
    <row r="7" spans="1:8" s="19" customFormat="1">
      <c r="A7" s="20" t="s">
        <v>6</v>
      </c>
      <c r="B7" s="20"/>
      <c r="C7" s="22"/>
      <c r="D7" s="23"/>
      <c r="E7" s="23"/>
      <c r="F7" s="22"/>
      <c r="G7" s="23"/>
      <c r="H7" s="22"/>
    </row>
    <row r="8" spans="1:8" s="19" customFormat="1">
      <c r="A8" s="20"/>
      <c r="B8" s="20"/>
      <c r="C8" s="22"/>
      <c r="D8" s="22"/>
      <c r="E8" s="23"/>
      <c r="F8" s="22"/>
      <c r="G8" s="23"/>
      <c r="H8" s="22"/>
    </row>
    <row r="9" spans="1:8" s="19" customFormat="1">
      <c r="A9" s="20" t="s">
        <v>25</v>
      </c>
      <c r="B9" s="20"/>
      <c r="C9" s="22"/>
      <c r="D9" s="23"/>
      <c r="E9" s="23"/>
      <c r="F9" s="22"/>
      <c r="G9" s="23"/>
      <c r="H9" s="22"/>
    </row>
    <row r="10" spans="1:8" s="19" customFormat="1">
      <c r="A10" s="20" t="s">
        <v>26</v>
      </c>
      <c r="B10" s="20"/>
      <c r="C10" s="22"/>
      <c r="D10" s="23"/>
      <c r="E10" s="23"/>
      <c r="F10" s="22"/>
      <c r="G10" s="23"/>
      <c r="H10" s="22"/>
    </row>
    <row r="11" spans="1:8" s="19" customFormat="1">
      <c r="A11" s="20" t="s">
        <v>27</v>
      </c>
      <c r="B11" s="20"/>
      <c r="C11" s="22"/>
      <c r="D11" s="23"/>
      <c r="E11" s="23"/>
      <c r="F11" s="22"/>
      <c r="G11" s="23"/>
      <c r="H11" s="22"/>
    </row>
    <row r="12" spans="1:8" s="19" customFormat="1">
      <c r="A12" s="20"/>
      <c r="B12" s="20"/>
      <c r="C12" s="22"/>
      <c r="D12" s="22"/>
      <c r="E12" s="23"/>
      <c r="F12" s="22"/>
      <c r="G12" s="23"/>
      <c r="H12" s="22"/>
    </row>
    <row r="13" spans="1:8" s="19" customFormat="1">
      <c r="A13" s="20" t="s">
        <v>28</v>
      </c>
      <c r="B13" s="20"/>
      <c r="C13" s="23"/>
      <c r="D13" s="22"/>
      <c r="E13" s="23"/>
      <c r="F13" s="22"/>
      <c r="G13" s="23"/>
      <c r="H13" s="22"/>
    </row>
    <row r="14" spans="1:8" s="19" customFormat="1">
      <c r="A14" s="20" t="s">
        <v>29</v>
      </c>
      <c r="B14" s="20"/>
      <c r="C14" s="23"/>
      <c r="D14" s="22"/>
      <c r="E14" s="23"/>
      <c r="F14" s="22"/>
      <c r="G14" s="23"/>
      <c r="H14" s="22"/>
    </row>
    <row r="15" spans="1:8" s="19" customFormat="1">
      <c r="A15" s="20" t="s">
        <v>30</v>
      </c>
      <c r="B15" s="20"/>
      <c r="C15" s="23"/>
      <c r="D15" s="22"/>
      <c r="E15" s="23"/>
      <c r="F15" s="22"/>
      <c r="G15" s="23"/>
      <c r="H15" s="22"/>
    </row>
    <row r="16" spans="1:8" s="19" customFormat="1">
      <c r="A16" s="20" t="s">
        <v>50</v>
      </c>
      <c r="B16" s="20"/>
      <c r="C16" s="23"/>
      <c r="D16" s="22"/>
      <c r="E16" s="23"/>
      <c r="F16" s="22"/>
      <c r="G16" s="23"/>
      <c r="H16" s="22"/>
    </row>
    <row r="17" spans="1:8" s="19" customFormat="1">
      <c r="A17" s="20" t="s">
        <v>49</v>
      </c>
      <c r="B17" s="20"/>
      <c r="C17" s="23"/>
      <c r="D17" s="22"/>
      <c r="E17" s="23"/>
      <c r="F17" s="22"/>
      <c r="G17" s="23"/>
      <c r="H17" s="22"/>
    </row>
    <row r="18" spans="1:8" s="19" customFormat="1">
      <c r="A18" s="20" t="s">
        <v>31</v>
      </c>
      <c r="B18" s="20"/>
      <c r="C18" s="23"/>
      <c r="D18" s="22"/>
      <c r="E18" s="23"/>
      <c r="F18" s="22"/>
      <c r="G18" s="23"/>
      <c r="H18" s="22"/>
    </row>
    <row r="19" spans="1:8" s="19" customFormat="1">
      <c r="A19" s="20" t="s">
        <v>33</v>
      </c>
      <c r="B19" s="20"/>
      <c r="C19" s="23"/>
      <c r="D19" s="22"/>
      <c r="E19" s="23"/>
      <c r="F19" s="22"/>
      <c r="G19" s="23"/>
      <c r="H19" s="22"/>
    </row>
    <row r="20" spans="1:8" s="19" customFormat="1">
      <c r="A20" s="20" t="s">
        <v>32</v>
      </c>
      <c r="C20" s="23"/>
      <c r="D20" s="22"/>
      <c r="E20" s="23"/>
      <c r="F20" s="22"/>
      <c r="G20" s="23"/>
      <c r="H20" s="22"/>
    </row>
    <row r="21" spans="1:8" s="19" customFormat="1">
      <c r="B21" s="20"/>
      <c r="C21" s="23"/>
      <c r="D21" s="22"/>
      <c r="E21" s="23"/>
      <c r="F21" s="22"/>
      <c r="G21" s="23"/>
      <c r="H21" s="22"/>
    </row>
    <row r="22" spans="1:8" s="19" customFormat="1">
      <c r="A22" s="20" t="s">
        <v>34</v>
      </c>
      <c r="B22" s="20"/>
      <c r="C22" s="23"/>
      <c r="D22" s="22"/>
      <c r="E22" s="23"/>
      <c r="F22" s="22"/>
      <c r="G22" s="23"/>
      <c r="H22" s="22"/>
    </row>
    <row r="23" spans="1:8" s="19" customFormat="1">
      <c r="A23" s="20"/>
      <c r="B23" s="20"/>
      <c r="C23" s="23"/>
      <c r="D23" s="22"/>
      <c r="E23" s="23"/>
      <c r="F23" s="22"/>
      <c r="G23" s="23"/>
      <c r="H23" s="22"/>
    </row>
    <row r="24" spans="1:8" s="19" customFormat="1">
      <c r="A24" s="20" t="s">
        <v>2</v>
      </c>
      <c r="B24" s="20"/>
      <c r="C24" s="23"/>
      <c r="D24" s="22"/>
      <c r="E24" s="23"/>
      <c r="F24" s="22"/>
      <c r="G24" s="23"/>
      <c r="H24" s="22"/>
    </row>
    <row r="25" spans="1:8" s="19" customFormat="1">
      <c r="A25" s="20"/>
      <c r="B25" s="20"/>
      <c r="C25" s="22"/>
      <c r="D25" s="22"/>
      <c r="E25" s="22"/>
      <c r="F25" s="22"/>
      <c r="G25" s="22"/>
      <c r="H25" s="22"/>
    </row>
    <row r="26" spans="1:8" s="19" customFormat="1">
      <c r="A26" s="20" t="s">
        <v>35</v>
      </c>
      <c r="B26" s="20"/>
      <c r="C26" s="22"/>
      <c r="D26" s="22"/>
      <c r="E26" s="22"/>
      <c r="F26" s="22"/>
      <c r="G26" s="22"/>
      <c r="H26" s="22"/>
    </row>
    <row r="27" spans="1:8" s="19" customFormat="1">
      <c r="A27" s="20" t="s">
        <v>36</v>
      </c>
      <c r="B27" s="20"/>
      <c r="C27" s="22"/>
      <c r="D27" s="22"/>
      <c r="E27" s="22"/>
      <c r="F27" s="22"/>
      <c r="G27" s="22"/>
      <c r="H27" s="22"/>
    </row>
    <row r="28" spans="1:8" s="19" customFormat="1">
      <c r="A28" s="20" t="s">
        <v>37</v>
      </c>
      <c r="B28" s="20"/>
      <c r="C28" s="22"/>
      <c r="D28" s="22"/>
      <c r="E28" s="22"/>
      <c r="F28" s="22"/>
      <c r="G28" s="22"/>
      <c r="H28" s="22"/>
    </row>
    <row r="29" spans="1:8" s="19" customFormat="1">
      <c r="A29" s="20" t="s">
        <v>38</v>
      </c>
      <c r="B29" s="20"/>
      <c r="C29" s="22"/>
      <c r="D29" s="22"/>
      <c r="E29" s="22"/>
      <c r="F29" s="22"/>
      <c r="G29" s="22"/>
      <c r="H29" s="22"/>
    </row>
    <row r="30" spans="1:8" s="19" customFormat="1">
      <c r="A30" s="20"/>
      <c r="B30" s="20"/>
      <c r="C30" s="41"/>
      <c r="D30" s="41"/>
      <c r="E30" s="41"/>
      <c r="F30" s="41"/>
      <c r="G30" s="41"/>
      <c r="H30" s="41"/>
    </row>
    <row r="31" spans="1:8" s="19" customFormat="1">
      <c r="A31" s="20" t="s">
        <v>4</v>
      </c>
      <c r="B31" s="20"/>
      <c r="C31" s="22">
        <f>SUM(C9:C11)</f>
        <v>0</v>
      </c>
      <c r="D31" s="22">
        <f>SUM(D9:D11)</f>
        <v>0</v>
      </c>
      <c r="E31" s="22">
        <f>SUM(F9:F11)</f>
        <v>0</v>
      </c>
      <c r="F31" s="22">
        <f>SUM(F9:F11)</f>
        <v>0</v>
      </c>
      <c r="G31" s="22">
        <f>SUM(H9:H11)</f>
        <v>0</v>
      </c>
      <c r="H31" s="22">
        <f>SUM(H9:H11)</f>
        <v>0</v>
      </c>
    </row>
    <row r="32" spans="1:8" s="19" customFormat="1">
      <c r="A32" s="20"/>
      <c r="B32" s="20"/>
      <c r="C32" s="22"/>
      <c r="D32" s="22"/>
      <c r="E32" s="22"/>
      <c r="F32" s="22"/>
      <c r="G32" s="22"/>
      <c r="H32" s="22"/>
    </row>
    <row r="33" spans="1:8" s="19" customFormat="1">
      <c r="A33" s="20" t="s">
        <v>39</v>
      </c>
      <c r="B33" s="20"/>
      <c r="C33" s="22">
        <f>SUM(D13:D20)</f>
        <v>0</v>
      </c>
      <c r="D33" s="22">
        <f>SUM(D13:D20)</f>
        <v>0</v>
      </c>
      <c r="E33" s="22"/>
      <c r="F33" s="22">
        <f>SUM(F13:F20)</f>
        <v>0</v>
      </c>
      <c r="G33" s="22"/>
      <c r="H33" s="22">
        <f>SUM(H13:H20)</f>
        <v>0</v>
      </c>
    </row>
    <row r="34" spans="1:8" s="19" customFormat="1">
      <c r="A34" s="20"/>
      <c r="B34" s="20"/>
      <c r="C34" s="22"/>
      <c r="D34" s="22"/>
      <c r="E34" s="22"/>
      <c r="F34" s="22"/>
      <c r="G34" s="22"/>
      <c r="H34" s="22"/>
    </row>
    <row r="35" spans="1:8" s="19" customFormat="1">
      <c r="A35" s="20" t="s">
        <v>1</v>
      </c>
      <c r="B35" s="20"/>
      <c r="C35" s="22">
        <f t="shared" ref="C35:H35" si="0">SUM(C26:C29)</f>
        <v>0</v>
      </c>
      <c r="D35" s="22">
        <f t="shared" si="0"/>
        <v>0</v>
      </c>
      <c r="E35" s="22">
        <f t="shared" si="0"/>
        <v>0</v>
      </c>
      <c r="F35" s="22">
        <f t="shared" si="0"/>
        <v>0</v>
      </c>
      <c r="G35" s="22">
        <f t="shared" si="0"/>
        <v>0</v>
      </c>
      <c r="H35" s="22">
        <f t="shared" si="0"/>
        <v>0</v>
      </c>
    </row>
    <row r="36" spans="1:8" s="19" customFormat="1">
      <c r="A36" s="20"/>
      <c r="B36" s="20"/>
      <c r="C36" s="22"/>
      <c r="D36" s="22"/>
      <c r="E36" s="22"/>
      <c r="F36" s="22"/>
      <c r="G36" s="22"/>
      <c r="H36" s="22"/>
    </row>
    <row r="37" spans="1:8" s="19" customFormat="1">
      <c r="A37" s="20" t="s">
        <v>40</v>
      </c>
      <c r="B37" s="20"/>
      <c r="C37" s="22">
        <f t="shared" ref="C37:H37" si="1">SUM(C3:C29)</f>
        <v>0</v>
      </c>
      <c r="D37" s="22">
        <f t="shared" si="1"/>
        <v>0</v>
      </c>
      <c r="E37" s="22">
        <f t="shared" si="1"/>
        <v>0</v>
      </c>
      <c r="F37" s="22">
        <f t="shared" si="1"/>
        <v>0</v>
      </c>
      <c r="G37" s="22">
        <f t="shared" si="1"/>
        <v>0</v>
      </c>
      <c r="H37" s="22">
        <f t="shared" si="1"/>
        <v>0</v>
      </c>
    </row>
    <row r="38" spans="1:8" s="20" customFormat="1">
      <c r="E38" s="21"/>
    </row>
    <row r="39" spans="1:8" s="27" customFormat="1">
      <c r="A39" s="27" t="s">
        <v>40</v>
      </c>
      <c r="C39" s="27" t="s">
        <v>55</v>
      </c>
      <c r="D39" s="27" t="s">
        <v>56</v>
      </c>
      <c r="E39" s="28" t="s">
        <v>57</v>
      </c>
      <c r="F39" s="28" t="s">
        <v>45</v>
      </c>
      <c r="G39" s="28" t="s">
        <v>58</v>
      </c>
      <c r="H39" s="28" t="s">
        <v>41</v>
      </c>
    </row>
    <row r="40" spans="1:8" s="19" customFormat="1">
      <c r="A40" s="20"/>
      <c r="B40" s="20" t="s">
        <v>0</v>
      </c>
      <c r="C40" s="22">
        <f t="shared" ref="C40:H40" si="2">C5</f>
        <v>0</v>
      </c>
      <c r="D40" s="22">
        <f t="shared" si="2"/>
        <v>0</v>
      </c>
      <c r="E40" s="22">
        <f t="shared" si="2"/>
        <v>0</v>
      </c>
      <c r="F40" s="22">
        <f t="shared" si="2"/>
        <v>0</v>
      </c>
      <c r="G40" s="22">
        <f t="shared" si="2"/>
        <v>0</v>
      </c>
      <c r="H40" s="22">
        <f t="shared" si="2"/>
        <v>0</v>
      </c>
    </row>
    <row r="41" spans="1:8" s="19" customFormat="1">
      <c r="A41" s="20"/>
      <c r="B41" s="20" t="s">
        <v>24</v>
      </c>
      <c r="C41" s="22">
        <f t="shared" ref="C41:H41" si="3">C3</f>
        <v>0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0</v>
      </c>
      <c r="H41" s="22">
        <f t="shared" si="3"/>
        <v>0</v>
      </c>
    </row>
    <row r="42" spans="1:8" s="19" customFormat="1">
      <c r="A42" s="20"/>
      <c r="B42" s="20" t="s">
        <v>6</v>
      </c>
      <c r="C42" s="22">
        <f t="shared" ref="C42:H42" si="4">C7</f>
        <v>0</v>
      </c>
      <c r="D42" s="22">
        <f t="shared" si="4"/>
        <v>0</v>
      </c>
      <c r="E42" s="22">
        <f t="shared" si="4"/>
        <v>0</v>
      </c>
      <c r="F42" s="22">
        <f t="shared" si="4"/>
        <v>0</v>
      </c>
      <c r="G42" s="22">
        <f t="shared" si="4"/>
        <v>0</v>
      </c>
      <c r="H42" s="24">
        <f t="shared" si="4"/>
        <v>0</v>
      </c>
    </row>
    <row r="43" spans="1:8" s="19" customFormat="1">
      <c r="A43" s="20"/>
      <c r="B43" s="20" t="s">
        <v>4</v>
      </c>
      <c r="C43" s="22">
        <f t="shared" ref="C43:H43" si="5">SUM(C9:C11)</f>
        <v>0</v>
      </c>
      <c r="D43" s="22">
        <f t="shared" si="5"/>
        <v>0</v>
      </c>
      <c r="E43" s="22">
        <f t="shared" si="5"/>
        <v>0</v>
      </c>
      <c r="F43" s="22">
        <f t="shared" si="5"/>
        <v>0</v>
      </c>
      <c r="G43" s="22">
        <f t="shared" si="5"/>
        <v>0</v>
      </c>
      <c r="H43" s="22">
        <f t="shared" si="5"/>
        <v>0</v>
      </c>
    </row>
    <row r="44" spans="1:8" s="19" customFormat="1">
      <c r="A44" s="20"/>
      <c r="B44" s="20" t="s">
        <v>3</v>
      </c>
      <c r="C44" s="22">
        <f t="shared" ref="C44:H44" si="6">SUM(C13:C20)</f>
        <v>0</v>
      </c>
      <c r="D44" s="22">
        <f t="shared" si="6"/>
        <v>0</v>
      </c>
      <c r="E44" s="22">
        <f t="shared" si="6"/>
        <v>0</v>
      </c>
      <c r="F44" s="22">
        <f t="shared" si="6"/>
        <v>0</v>
      </c>
      <c r="G44" s="22">
        <f t="shared" si="6"/>
        <v>0</v>
      </c>
      <c r="H44" s="22">
        <f t="shared" si="6"/>
        <v>0</v>
      </c>
    </row>
    <row r="45" spans="1:8" s="19" customFormat="1">
      <c r="A45" s="20"/>
      <c r="B45" s="20" t="s">
        <v>34</v>
      </c>
      <c r="C45" s="22">
        <f>C22</f>
        <v>0</v>
      </c>
      <c r="D45" s="22">
        <f>SUM(D22)</f>
        <v>0</v>
      </c>
      <c r="E45" s="22">
        <f>E22</f>
        <v>0</v>
      </c>
      <c r="F45" s="22">
        <f>F22</f>
        <v>0</v>
      </c>
      <c r="G45" s="22">
        <f>G22</f>
        <v>0</v>
      </c>
      <c r="H45" s="22">
        <f>H22</f>
        <v>0</v>
      </c>
    </row>
    <row r="46" spans="1:8" s="19" customFormat="1">
      <c r="A46" s="20"/>
      <c r="B46" s="20" t="s">
        <v>2</v>
      </c>
      <c r="C46" s="22">
        <f>C24</f>
        <v>0</v>
      </c>
      <c r="D46" s="22">
        <f>SUM(D24)</f>
        <v>0</v>
      </c>
      <c r="E46" s="22">
        <f>E24</f>
        <v>0</v>
      </c>
      <c r="F46" s="22">
        <f>F24</f>
        <v>0</v>
      </c>
      <c r="G46" s="22">
        <f>G24</f>
        <v>0</v>
      </c>
      <c r="H46" s="22">
        <f>H24</f>
        <v>0</v>
      </c>
    </row>
    <row r="47" spans="1:8" s="19" customFormat="1">
      <c r="A47" s="20"/>
      <c r="B47" s="20" t="s">
        <v>1</v>
      </c>
      <c r="C47" s="22">
        <f t="shared" ref="C47:H47" si="7">SUM(C26:C29)</f>
        <v>0</v>
      </c>
      <c r="D47" s="22">
        <f>SUM(D26:D29)</f>
        <v>0</v>
      </c>
      <c r="E47" s="22">
        <f t="shared" si="7"/>
        <v>0</v>
      </c>
      <c r="F47" s="22">
        <f t="shared" si="7"/>
        <v>0</v>
      </c>
      <c r="G47" s="22">
        <f t="shared" si="7"/>
        <v>0</v>
      </c>
      <c r="H47" s="22">
        <f t="shared" si="7"/>
        <v>0</v>
      </c>
    </row>
    <row r="48" spans="1:8" s="25" customFormat="1">
      <c r="A48" s="25" t="s">
        <v>43</v>
      </c>
      <c r="C48" s="26">
        <f>Sheet3!B53</f>
        <v>0</v>
      </c>
      <c r="D48" s="26">
        <f>Sheet3!C53</f>
        <v>0</v>
      </c>
      <c r="E48" s="26">
        <f>Sheet3!D53</f>
        <v>0</v>
      </c>
      <c r="F48" s="26">
        <f>Sheet3!E53</f>
        <v>0</v>
      </c>
      <c r="G48" s="26">
        <f>Sheet3!F53</f>
        <v>0</v>
      </c>
      <c r="H48" s="26">
        <f>Sheet3!G53</f>
        <v>0</v>
      </c>
    </row>
  </sheetData>
  <sheetCalcPr fullCalcOnLoad="1"/>
  <phoneticPr fontId="0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53"/>
  <sheetViews>
    <sheetView workbookViewId="0">
      <selection activeCell="B3" sqref="B3:G47"/>
    </sheetView>
  </sheetViews>
  <sheetFormatPr baseColWidth="10" defaultColWidth="8.7109375" defaultRowHeight="13"/>
  <sheetData>
    <row r="1" spans="2:7">
      <c r="B1" t="s">
        <v>44</v>
      </c>
    </row>
    <row r="2" spans="2:7">
      <c r="B2" t="s">
        <v>59</v>
      </c>
      <c r="C2" t="s">
        <v>56</v>
      </c>
      <c r="D2" t="s">
        <v>60</v>
      </c>
      <c r="E2" t="s">
        <v>45</v>
      </c>
      <c r="F2" t="s">
        <v>61</v>
      </c>
      <c r="G2" t="s">
        <v>46</v>
      </c>
    </row>
    <row r="53" spans="1:7">
      <c r="A53" t="s">
        <v>42</v>
      </c>
      <c r="B53">
        <f>SUM(B3:B36)</f>
        <v>0</v>
      </c>
      <c r="C53">
        <f>SUM(C3:C52)</f>
        <v>0</v>
      </c>
      <c r="D53">
        <f>SUM(D3:D52)</f>
        <v>0</v>
      </c>
      <c r="E53">
        <f>SUM(E3:E52)</f>
        <v>0</v>
      </c>
      <c r="F53">
        <f>SUM(F3:F52)</f>
        <v>0</v>
      </c>
      <c r="G53">
        <f>SUM(G3:G52)</f>
        <v>0</v>
      </c>
    </row>
  </sheetData>
  <sheetCalcPr fullCalcOnLoad="1"/>
  <phoneticPr fontId="0" type="noConversion"/>
  <pageMargins left="0.75" right="0.75" top="1" bottom="1" header="0.5" footer="0.5"/>
  <pageSetup orientation="portrait" verticalDpi="0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tabColor rgb="FFFF0000"/>
  </sheetPr>
  <dimension ref="A3:M86"/>
  <sheetViews>
    <sheetView tabSelected="1" workbookViewId="0">
      <selection activeCell="L18" sqref="L18"/>
    </sheetView>
  </sheetViews>
  <sheetFormatPr baseColWidth="10" defaultColWidth="8.7109375" defaultRowHeight="13"/>
  <cols>
    <col min="1" max="1" width="22.85546875" customWidth="1"/>
    <col min="2" max="10" width="7.5703125" customWidth="1"/>
  </cols>
  <sheetData>
    <row r="3" spans="1:13" ht="25">
      <c r="C3" s="46" t="s">
        <v>72</v>
      </c>
    </row>
    <row r="7" spans="1:13" s="32" customFormat="1">
      <c r="A7" s="20" t="s">
        <v>70</v>
      </c>
      <c r="B7" s="50">
        <v>2002</v>
      </c>
      <c r="C7" s="50">
        <v>2003</v>
      </c>
      <c r="D7" s="50">
        <v>2004</v>
      </c>
      <c r="E7" s="50">
        <v>2005</v>
      </c>
      <c r="F7" s="50">
        <v>2006</v>
      </c>
      <c r="G7" s="50">
        <v>2007</v>
      </c>
      <c r="H7" s="50">
        <v>2008</v>
      </c>
      <c r="I7" s="49">
        <v>2009</v>
      </c>
      <c r="J7" s="49">
        <v>2010</v>
      </c>
    </row>
    <row r="8" spans="1:13">
      <c r="A8" s="51" t="s">
        <v>0</v>
      </c>
      <c r="B8" s="43">
        <v>5</v>
      </c>
      <c r="C8" s="43">
        <v>1</v>
      </c>
      <c r="D8" s="43">
        <v>2</v>
      </c>
      <c r="E8" s="42">
        <v>0</v>
      </c>
      <c r="F8" s="42">
        <v>0</v>
      </c>
      <c r="G8" s="42">
        <v>0</v>
      </c>
      <c r="H8" s="42">
        <v>0</v>
      </c>
      <c r="I8" s="42">
        <v>1</v>
      </c>
      <c r="J8" s="47"/>
    </row>
    <row r="9" spans="1:13">
      <c r="A9" s="51" t="s">
        <v>19</v>
      </c>
      <c r="B9" s="43">
        <v>183</v>
      </c>
      <c r="C9" s="43">
        <v>203</v>
      </c>
      <c r="D9" s="43">
        <v>165</v>
      </c>
      <c r="E9" s="42">
        <v>219</v>
      </c>
      <c r="F9" s="42">
        <v>227</v>
      </c>
      <c r="G9" s="42">
        <v>202</v>
      </c>
      <c r="H9" s="42">
        <v>197</v>
      </c>
      <c r="I9" s="42">
        <v>150</v>
      </c>
      <c r="J9" s="47"/>
    </row>
    <row r="10" spans="1:13">
      <c r="A10" s="51" t="s">
        <v>6</v>
      </c>
      <c r="B10" s="43" t="s">
        <v>68</v>
      </c>
      <c r="C10" s="43">
        <v>35</v>
      </c>
      <c r="D10" s="43">
        <v>21</v>
      </c>
      <c r="E10" s="42">
        <v>21</v>
      </c>
      <c r="F10" s="42">
        <v>22</v>
      </c>
      <c r="G10" s="42">
        <v>15</v>
      </c>
      <c r="H10" s="42">
        <v>13</v>
      </c>
      <c r="I10" s="42">
        <v>14</v>
      </c>
      <c r="J10" s="47"/>
      <c r="L10" s="32"/>
      <c r="M10" s="32"/>
    </row>
    <row r="11" spans="1:13">
      <c r="A11" s="51" t="s">
        <v>4</v>
      </c>
      <c r="B11" s="43">
        <v>859</v>
      </c>
      <c r="C11" s="43">
        <v>771</v>
      </c>
      <c r="D11" s="43">
        <v>748</v>
      </c>
      <c r="E11" s="42">
        <v>859</v>
      </c>
      <c r="F11" s="42">
        <v>631</v>
      </c>
      <c r="G11" s="42">
        <v>572</v>
      </c>
      <c r="H11" s="42">
        <v>622</v>
      </c>
      <c r="I11" s="42">
        <v>604</v>
      </c>
      <c r="J11" s="47"/>
      <c r="L11" s="32"/>
      <c r="M11" s="32"/>
    </row>
    <row r="12" spans="1:13">
      <c r="A12" s="51" t="s">
        <v>3</v>
      </c>
      <c r="B12" s="43">
        <v>2385</v>
      </c>
      <c r="C12" s="43">
        <v>2409</v>
      </c>
      <c r="D12" s="43">
        <v>2174</v>
      </c>
      <c r="E12" s="42">
        <v>2282</v>
      </c>
      <c r="F12" s="42">
        <v>2119</v>
      </c>
      <c r="G12" s="42">
        <v>2046</v>
      </c>
      <c r="H12" s="42">
        <v>2353</v>
      </c>
      <c r="I12" s="42">
        <v>2197</v>
      </c>
      <c r="J12" s="47"/>
      <c r="L12" s="32"/>
      <c r="M12" s="32"/>
    </row>
    <row r="13" spans="1:13">
      <c r="A13" s="51" t="s">
        <v>9</v>
      </c>
      <c r="B13" s="43">
        <v>182</v>
      </c>
      <c r="C13" s="43">
        <v>225</v>
      </c>
      <c r="D13" s="43">
        <v>182</v>
      </c>
      <c r="E13" s="42">
        <v>238</v>
      </c>
      <c r="F13" s="42">
        <v>173</v>
      </c>
      <c r="G13" s="42">
        <v>159</v>
      </c>
      <c r="H13" s="42">
        <v>146</v>
      </c>
      <c r="I13" s="42">
        <v>125</v>
      </c>
      <c r="J13" s="47"/>
      <c r="L13" s="32"/>
      <c r="M13" s="32"/>
    </row>
    <row r="14" spans="1:13">
      <c r="A14" s="51" t="s">
        <v>2</v>
      </c>
      <c r="B14" s="43">
        <v>87</v>
      </c>
      <c r="C14" s="43">
        <v>99</v>
      </c>
      <c r="D14" s="43">
        <v>80</v>
      </c>
      <c r="E14" s="42">
        <v>102</v>
      </c>
      <c r="F14" s="42">
        <v>85</v>
      </c>
      <c r="G14" s="42">
        <v>66</v>
      </c>
      <c r="H14" s="42">
        <v>66</v>
      </c>
      <c r="I14" s="42">
        <v>62</v>
      </c>
      <c r="J14" s="47"/>
      <c r="L14" s="32"/>
      <c r="M14" s="32"/>
    </row>
    <row r="15" spans="1:13">
      <c r="A15" s="51" t="s">
        <v>1</v>
      </c>
      <c r="B15" s="43">
        <v>26</v>
      </c>
      <c r="C15" s="43">
        <v>24</v>
      </c>
      <c r="D15" s="43">
        <v>19</v>
      </c>
      <c r="E15" s="42">
        <v>37</v>
      </c>
      <c r="F15" s="42">
        <v>32</v>
      </c>
      <c r="G15" s="42">
        <v>30</v>
      </c>
      <c r="H15" s="42">
        <v>32</v>
      </c>
      <c r="I15" s="42">
        <v>29</v>
      </c>
      <c r="J15" s="47"/>
    </row>
    <row r="16" spans="1:13">
      <c r="A16" s="52"/>
      <c r="B16" s="35"/>
      <c r="C16" s="35"/>
      <c r="D16" s="35"/>
    </row>
    <row r="17" spans="1:13">
      <c r="A17" s="51" t="s">
        <v>7</v>
      </c>
      <c r="B17" s="43">
        <f t="shared" ref="B17:I17" si="0">SUM(B8:B15)</f>
        <v>3727</v>
      </c>
      <c r="C17" s="43">
        <f t="shared" si="0"/>
        <v>3767</v>
      </c>
      <c r="D17" s="43">
        <f t="shared" si="0"/>
        <v>3391</v>
      </c>
      <c r="E17" s="42">
        <f t="shared" si="0"/>
        <v>3758</v>
      </c>
      <c r="F17" s="42">
        <f t="shared" si="0"/>
        <v>3289</v>
      </c>
      <c r="G17" s="42">
        <f t="shared" si="0"/>
        <v>3090</v>
      </c>
      <c r="H17" s="42">
        <f t="shared" si="0"/>
        <v>3429</v>
      </c>
      <c r="I17" s="42">
        <f t="shared" si="0"/>
        <v>3182</v>
      </c>
      <c r="J17" s="42"/>
    </row>
    <row r="18" spans="1:13">
      <c r="A18" s="36"/>
      <c r="B18" s="45"/>
      <c r="C18" s="45"/>
      <c r="D18" s="45"/>
      <c r="E18" s="44"/>
      <c r="F18" s="44"/>
      <c r="G18" s="44"/>
      <c r="H18" s="44"/>
      <c r="I18" s="44"/>
    </row>
    <row r="20" spans="1:13" s="32" customFormat="1">
      <c r="A20" s="20" t="s">
        <v>71</v>
      </c>
      <c r="B20" s="50">
        <v>2002</v>
      </c>
      <c r="C20" s="50">
        <v>2003</v>
      </c>
      <c r="D20" s="50">
        <v>2004</v>
      </c>
      <c r="E20" s="50">
        <v>2005</v>
      </c>
      <c r="F20" s="50">
        <v>2006</v>
      </c>
      <c r="G20" s="50">
        <v>2007</v>
      </c>
      <c r="H20" s="50">
        <v>2008</v>
      </c>
      <c r="I20" s="53">
        <v>2009</v>
      </c>
      <c r="J20" s="49">
        <v>2010</v>
      </c>
    </row>
    <row r="21" spans="1:13">
      <c r="A21" s="51" t="s">
        <v>0</v>
      </c>
      <c r="B21" s="43">
        <v>4</v>
      </c>
      <c r="C21" s="43">
        <v>1</v>
      </c>
      <c r="D21" s="43">
        <v>2</v>
      </c>
      <c r="E21" s="42">
        <v>0</v>
      </c>
      <c r="F21" s="42">
        <v>0</v>
      </c>
      <c r="G21" s="42">
        <v>0</v>
      </c>
      <c r="H21" s="42">
        <v>0</v>
      </c>
      <c r="I21" s="48">
        <v>1</v>
      </c>
      <c r="J21" s="42">
        <v>0</v>
      </c>
    </row>
    <row r="22" spans="1:13">
      <c r="A22" s="51" t="s">
        <v>19</v>
      </c>
      <c r="B22" s="43">
        <v>208</v>
      </c>
      <c r="C22" s="43">
        <v>202</v>
      </c>
      <c r="D22" s="43">
        <v>169</v>
      </c>
      <c r="E22" s="42">
        <v>218</v>
      </c>
      <c r="F22" s="42">
        <v>229</v>
      </c>
      <c r="G22" s="42">
        <v>199</v>
      </c>
      <c r="H22" s="42">
        <v>168</v>
      </c>
      <c r="I22" s="48">
        <v>150</v>
      </c>
      <c r="J22" s="42">
        <v>136</v>
      </c>
    </row>
    <row r="23" spans="1:13">
      <c r="A23" s="51" t="s">
        <v>6</v>
      </c>
      <c r="B23" s="43">
        <v>35</v>
      </c>
      <c r="C23" s="43">
        <v>35</v>
      </c>
      <c r="D23" s="43">
        <v>22</v>
      </c>
      <c r="E23" s="42">
        <v>21</v>
      </c>
      <c r="F23" s="42">
        <v>22</v>
      </c>
      <c r="G23" s="42">
        <v>16</v>
      </c>
      <c r="H23" s="42">
        <v>13</v>
      </c>
      <c r="I23" s="48">
        <v>14</v>
      </c>
      <c r="J23" s="42">
        <v>23</v>
      </c>
      <c r="L23" s="32"/>
      <c r="M23" s="32"/>
    </row>
    <row r="24" spans="1:13">
      <c r="A24" s="51" t="s">
        <v>4</v>
      </c>
      <c r="B24" s="43">
        <v>841</v>
      </c>
      <c r="C24" s="43">
        <v>774</v>
      </c>
      <c r="D24" s="43">
        <v>749</v>
      </c>
      <c r="E24" s="42">
        <v>857</v>
      </c>
      <c r="F24" s="42">
        <v>641</v>
      </c>
      <c r="G24" s="42">
        <v>589</v>
      </c>
      <c r="H24" s="42">
        <v>655</v>
      </c>
      <c r="I24" s="48">
        <v>614</v>
      </c>
      <c r="J24" s="42">
        <v>545</v>
      </c>
      <c r="L24" s="32"/>
      <c r="M24" s="32"/>
    </row>
    <row r="25" spans="1:13">
      <c r="A25" s="51" t="s">
        <v>3</v>
      </c>
      <c r="B25" s="43">
        <v>2378</v>
      </c>
      <c r="C25" s="43">
        <v>2419</v>
      </c>
      <c r="D25" s="43">
        <v>2200</v>
      </c>
      <c r="E25" s="42">
        <v>2303</v>
      </c>
      <c r="F25" s="42">
        <v>2134</v>
      </c>
      <c r="G25" s="42">
        <v>2104</v>
      </c>
      <c r="H25" s="42">
        <v>2384</v>
      </c>
      <c r="I25" s="48">
        <v>2241</v>
      </c>
      <c r="J25" s="42">
        <v>2280</v>
      </c>
      <c r="L25" s="32"/>
      <c r="M25" s="32"/>
    </row>
    <row r="26" spans="1:13">
      <c r="A26" s="51" t="s">
        <v>9</v>
      </c>
      <c r="B26" s="43">
        <v>191</v>
      </c>
      <c r="C26" s="43">
        <v>222</v>
      </c>
      <c r="D26" s="43">
        <v>182</v>
      </c>
      <c r="E26" s="42">
        <v>227</v>
      </c>
      <c r="F26" s="42">
        <v>172</v>
      </c>
      <c r="G26" s="42">
        <v>160</v>
      </c>
      <c r="H26" s="42">
        <v>148</v>
      </c>
      <c r="I26" s="48">
        <v>127</v>
      </c>
      <c r="J26" s="42">
        <v>119</v>
      </c>
      <c r="L26" s="32"/>
      <c r="M26" s="32"/>
    </row>
    <row r="27" spans="1:13">
      <c r="A27" s="51" t="s">
        <v>2</v>
      </c>
      <c r="B27" s="43">
        <v>87</v>
      </c>
      <c r="C27" s="43">
        <v>100</v>
      </c>
      <c r="D27" s="43">
        <v>81</v>
      </c>
      <c r="E27" s="42">
        <v>102</v>
      </c>
      <c r="F27" s="42">
        <v>85</v>
      </c>
      <c r="G27" s="42">
        <v>69</v>
      </c>
      <c r="H27" s="42">
        <v>69</v>
      </c>
      <c r="I27" s="48">
        <v>61</v>
      </c>
      <c r="J27" s="42">
        <v>75</v>
      </c>
      <c r="L27" s="32"/>
      <c r="M27" s="32"/>
    </row>
    <row r="28" spans="1:13">
      <c r="A28" s="51" t="s">
        <v>1</v>
      </c>
      <c r="B28" s="43">
        <v>26</v>
      </c>
      <c r="C28" s="43">
        <v>25</v>
      </c>
      <c r="D28" s="43">
        <v>23</v>
      </c>
      <c r="E28" s="42">
        <v>30</v>
      </c>
      <c r="F28" s="42">
        <v>31</v>
      </c>
      <c r="G28" s="42">
        <v>35</v>
      </c>
      <c r="H28" s="42">
        <v>37</v>
      </c>
      <c r="I28" s="48">
        <v>47</v>
      </c>
      <c r="J28" s="42">
        <v>45</v>
      </c>
    </row>
    <row r="29" spans="1:13">
      <c r="A29" s="35"/>
      <c r="B29" s="35"/>
      <c r="C29" s="35"/>
      <c r="D29" s="35"/>
      <c r="J29" s="44"/>
    </row>
    <row r="30" spans="1:13">
      <c r="A30" s="51" t="s">
        <v>7</v>
      </c>
      <c r="B30" s="43">
        <f t="shared" ref="B30:J30" si="1">SUM(B21:B28)</f>
        <v>3770</v>
      </c>
      <c r="C30" s="43">
        <f t="shared" si="1"/>
        <v>3778</v>
      </c>
      <c r="D30" s="43">
        <f t="shared" si="1"/>
        <v>3428</v>
      </c>
      <c r="E30" s="42">
        <f t="shared" si="1"/>
        <v>3758</v>
      </c>
      <c r="F30" s="42">
        <f t="shared" si="1"/>
        <v>3314</v>
      </c>
      <c r="G30" s="42">
        <f t="shared" si="1"/>
        <v>3172</v>
      </c>
      <c r="H30" s="42">
        <f t="shared" si="1"/>
        <v>3474</v>
      </c>
      <c r="I30" s="48">
        <f t="shared" si="1"/>
        <v>3255</v>
      </c>
      <c r="J30" s="42">
        <f t="shared" si="1"/>
        <v>3223</v>
      </c>
    </row>
    <row r="31" spans="1:13">
      <c r="A31" s="51" t="s">
        <v>8</v>
      </c>
      <c r="B31" s="43">
        <v>5985</v>
      </c>
      <c r="C31" s="43">
        <v>5178</v>
      </c>
      <c r="D31" s="43">
        <v>4578</v>
      </c>
      <c r="E31" s="42">
        <v>4580</v>
      </c>
      <c r="F31" s="42">
        <v>4918</v>
      </c>
      <c r="G31" s="42">
        <v>4673</v>
      </c>
      <c r="H31" s="42">
        <v>5166</v>
      </c>
      <c r="I31" s="42">
        <v>4459</v>
      </c>
      <c r="J31" s="42">
        <v>4688</v>
      </c>
    </row>
    <row r="32" spans="1:13">
      <c r="A32" s="51" t="s">
        <v>73</v>
      </c>
      <c r="B32" s="43">
        <f t="shared" ref="B32:J32" si="2">SUM(B30:B31)</f>
        <v>9755</v>
      </c>
      <c r="C32" s="43">
        <f t="shared" si="2"/>
        <v>8956</v>
      </c>
      <c r="D32" s="43">
        <f t="shared" si="2"/>
        <v>8006</v>
      </c>
      <c r="E32" s="42">
        <f t="shared" si="2"/>
        <v>8338</v>
      </c>
      <c r="F32" s="42">
        <f t="shared" si="2"/>
        <v>8232</v>
      </c>
      <c r="G32" s="42">
        <f t="shared" si="2"/>
        <v>7845</v>
      </c>
      <c r="H32" s="42">
        <f t="shared" si="2"/>
        <v>8640</v>
      </c>
      <c r="I32" s="42">
        <f t="shared" si="2"/>
        <v>7714</v>
      </c>
      <c r="J32" s="42">
        <f t="shared" si="2"/>
        <v>7911</v>
      </c>
    </row>
    <row r="33" spans="1:1">
      <c r="A33" t="s">
        <v>67</v>
      </c>
    </row>
    <row r="34" spans="1:1">
      <c r="A34" t="s">
        <v>69</v>
      </c>
    </row>
    <row r="35" spans="1:1">
      <c r="A35" s="54" t="s">
        <v>74</v>
      </c>
    </row>
    <row r="86" spans="11:11">
      <c r="K86" s="32"/>
    </row>
  </sheetData>
  <sheetCalcPr fullCalcOnLoad="1"/>
  <phoneticPr fontId="13" type="noConversion"/>
  <pageMargins left="0.38" right="0.42" top="0.65" bottom="0.69" header="0.5" footer="0.5"/>
  <pageSetup orientation="portrait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Crime Strategy</vt:lpstr>
      <vt:lpstr>Sheet2</vt:lpstr>
      <vt:lpstr>Sheet3</vt:lpstr>
      <vt:lpstr>5 YR Sheet</vt:lpstr>
    </vt:vector>
  </TitlesOfParts>
  <Company>City of Ann Arbor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Cobb</dc:creator>
  <cp:lastModifiedBy>Ryan Stanton</cp:lastModifiedBy>
  <cp:lastPrinted>2011-04-21T17:17:27Z</cp:lastPrinted>
  <dcterms:created xsi:type="dcterms:W3CDTF">2002-07-05T15:46:08Z</dcterms:created>
  <dcterms:modified xsi:type="dcterms:W3CDTF">2011-04-21T17:18:01Z</dcterms:modified>
</cp:coreProperties>
</file>